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heckCompatibility="1" autoCompressPictures="0"/>
  <bookViews>
    <workbookView xWindow="0" yWindow="0" windowWidth="27920" windowHeight="17560" activeTab="3"/>
  </bookViews>
  <sheets>
    <sheet name="OKR proposal (1)" sheetId="11" r:id="rId1"/>
    <sheet name="OKR proposal (2)" sheetId="13" r:id="rId2"/>
    <sheet name="Proposals summary_EN" sheetId="9" r:id="rId3"/>
    <sheet name="Evaluation_EN" sheetId="10" r:id="rId4"/>
    <sheet name="Đề xuất OKR (1)" sheetId="1" r:id="rId5"/>
    <sheet name="Đề xuất OKR (2)" sheetId="12" r:id="rId6"/>
    <sheet name="Tổng kết đề xuất" sheetId="5" r:id="rId7"/>
    <sheet name="Đánh giá HQLV" sheetId="7" r:id="rId8"/>
  </sheets>
  <externalReferences>
    <externalReference r:id="rId9"/>
    <externalReference r:id="rId10"/>
  </externalReferences>
  <definedNames>
    <definedName name="_xlnm.Print_Area" localSheetId="4">'Tổng kết đề xuất'!$E$1:$AB$32</definedName>
    <definedName name="_xlnm.Print_Area" localSheetId="5">'Tổng kết đề xuất'!$E$1:$AB$32</definedName>
    <definedName name="_xlnm.Print_Area" localSheetId="0">'OKR proposal (1)'!$E$1:$AB$27</definedName>
    <definedName name="_xlnm.Print_Area" localSheetId="1">'OKR proposal (2)'!$E$1:$AB$27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B17" i="11" l="1"/>
  <c r="J7" i="9"/>
  <c r="J9" i="9"/>
  <c r="E9" i="10"/>
  <c r="W18" i="11"/>
  <c r="Y18" i="11"/>
  <c r="W19" i="11"/>
  <c r="Y19" i="11"/>
  <c r="Y20" i="11"/>
  <c r="W21" i="11"/>
  <c r="Y21" i="11"/>
  <c r="W22" i="11"/>
  <c r="Y22" i="11"/>
  <c r="W23" i="11"/>
  <c r="Y23" i="11"/>
  <c r="W24" i="11"/>
  <c r="Y24" i="11"/>
  <c r="W25" i="11"/>
  <c r="Y25" i="11"/>
  <c r="W26" i="11"/>
  <c r="Y26" i="11"/>
  <c r="W27" i="11"/>
  <c r="Y27" i="11"/>
  <c r="W28" i="11"/>
  <c r="Y28" i="11"/>
  <c r="Y17" i="11"/>
  <c r="I7" i="9"/>
  <c r="I9" i="9"/>
  <c r="D9" i="10"/>
  <c r="D8" i="9"/>
  <c r="D7" i="9"/>
  <c r="O7" i="9"/>
  <c r="O18" i="9"/>
  <c r="L18" i="9"/>
  <c r="J18" i="9"/>
  <c r="I18" i="9"/>
  <c r="G18" i="9"/>
  <c r="Q17" i="9"/>
  <c r="U16" i="9"/>
  <c r="Q16" i="9"/>
  <c r="U15" i="9"/>
  <c r="Q15" i="9"/>
  <c r="U14" i="9"/>
  <c r="Q14" i="9"/>
  <c r="O13" i="9"/>
  <c r="L13" i="9"/>
  <c r="J13" i="9"/>
  <c r="I13" i="9"/>
  <c r="U12" i="9"/>
  <c r="Q12" i="9"/>
  <c r="U11" i="9"/>
  <c r="Q11" i="9"/>
  <c r="U10" i="9"/>
  <c r="Q10" i="9"/>
  <c r="O9" i="9"/>
  <c r="N9" i="9"/>
  <c r="L7" i="9"/>
  <c r="L9" i="9"/>
  <c r="K9" i="9"/>
  <c r="H9" i="9"/>
  <c r="G9" i="9"/>
  <c r="Q8" i="9"/>
  <c r="U7" i="9"/>
  <c r="R7" i="9"/>
  <c r="Q7" i="9"/>
  <c r="F31" i="13"/>
  <c r="Q14" i="13"/>
  <c r="F10" i="13"/>
  <c r="X36" i="11"/>
  <c r="F10" i="11"/>
  <c r="O16" i="11"/>
  <c r="L16" i="11"/>
  <c r="D8" i="5"/>
  <c r="D7" i="5"/>
  <c r="O18" i="5"/>
  <c r="L18" i="5"/>
  <c r="J18" i="5"/>
  <c r="I18" i="5"/>
  <c r="G18" i="5"/>
  <c r="Q17" i="5"/>
  <c r="U16" i="5"/>
  <c r="Q16" i="5"/>
  <c r="U15" i="5"/>
  <c r="Q15" i="5"/>
  <c r="U14" i="5"/>
  <c r="Q14" i="5"/>
  <c r="O13" i="5"/>
  <c r="L13" i="5"/>
  <c r="J13" i="5"/>
  <c r="I13" i="5"/>
  <c r="U12" i="5"/>
  <c r="Q12" i="5"/>
  <c r="U11" i="5"/>
  <c r="Q11" i="5"/>
  <c r="U10" i="5"/>
  <c r="Q10" i="5"/>
  <c r="O7" i="5"/>
  <c r="O9" i="5"/>
  <c r="N9" i="5"/>
  <c r="L7" i="5"/>
  <c r="L9" i="5"/>
  <c r="K9" i="5"/>
  <c r="J7" i="5"/>
  <c r="J9" i="5"/>
  <c r="I7" i="5"/>
  <c r="I9" i="5"/>
  <c r="H9" i="5"/>
  <c r="G9" i="5"/>
  <c r="Q8" i="5"/>
  <c r="U7" i="5"/>
  <c r="R7" i="5"/>
  <c r="Q7" i="5"/>
  <c r="C2" i="5"/>
  <c r="D9" i="7"/>
  <c r="E9" i="7"/>
  <c r="G9" i="7"/>
  <c r="H9" i="7"/>
  <c r="J9" i="7"/>
  <c r="K9" i="7"/>
  <c r="L9" i="7"/>
  <c r="F41" i="12"/>
  <c r="O16" i="12"/>
  <c r="Q14" i="12"/>
  <c r="F10" i="12"/>
  <c r="X46" i="1"/>
  <c r="W25" i="1"/>
  <c r="AB17" i="1"/>
  <c r="O16" i="1"/>
  <c r="L16" i="1"/>
  <c r="W28" i="1"/>
  <c r="Y28" i="1"/>
  <c r="W27" i="1"/>
  <c r="W26" i="1"/>
  <c r="W24" i="1"/>
  <c r="W23" i="1"/>
  <c r="Y27" i="1"/>
  <c r="Y26" i="1"/>
  <c r="Y25" i="1"/>
  <c r="Y24" i="1"/>
  <c r="Y23" i="1"/>
  <c r="W18" i="1"/>
  <c r="Y18" i="1"/>
  <c r="W19" i="1"/>
  <c r="Y19" i="1"/>
  <c r="Y20" i="1"/>
  <c r="W21" i="1"/>
  <c r="Y21" i="1"/>
  <c r="W22" i="1"/>
  <c r="Y22" i="1"/>
  <c r="Y17" i="1"/>
  <c r="Q14" i="11"/>
  <c r="F31" i="11"/>
  <c r="M20" i="10"/>
  <c r="M19" i="10"/>
  <c r="M18" i="10"/>
  <c r="M17" i="10"/>
  <c r="M16" i="10"/>
  <c r="M15" i="10"/>
  <c r="M14" i="10"/>
  <c r="M13" i="10"/>
  <c r="M12" i="10"/>
  <c r="M11" i="10"/>
  <c r="M10" i="10"/>
  <c r="M9" i="10"/>
  <c r="L9" i="10"/>
  <c r="C2" i="9"/>
  <c r="M20" i="7"/>
  <c r="M19" i="7"/>
  <c r="M18" i="7"/>
  <c r="M17" i="7"/>
  <c r="M16" i="7"/>
  <c r="M15" i="7"/>
  <c r="M14" i="7"/>
  <c r="M13" i="7"/>
  <c r="M12" i="7"/>
  <c r="M11" i="7"/>
  <c r="M10" i="7"/>
  <c r="M9" i="7"/>
  <c r="F41" i="1"/>
  <c r="Q14" i="1"/>
  <c r="F10" i="1"/>
</calcChain>
</file>

<file path=xl/comments1.xml><?xml version="1.0" encoding="utf-8"?>
<comments xmlns="http://schemas.openxmlformats.org/spreadsheetml/2006/main">
  <authors>
    <author>Microsoft Office User</author>
    <author>info@respectvn.com</author>
    <author>Phuong  NM</author>
  </authors>
  <commentList>
    <comment ref="E13" authorId="0">
      <text>
        <r>
          <rPr>
            <b/>
            <sz val="10"/>
            <color indexed="81"/>
            <rFont val="Calibri"/>
          </rPr>
          <t>ANH/CHỊ MUỐN ĐỀ XUẤT VẤN ĐỀ GÌ?
CÓ ĐIỀU GÌ CẦN THAY ĐỔI?</t>
        </r>
      </text>
    </comment>
    <comment ref="L13" authorId="1">
      <text>
        <r>
          <rPr>
            <sz val="11"/>
            <color indexed="9"/>
            <rFont val="Helvetica"/>
          </rPr>
          <t xml:space="preserve">info@respectvn.com:
COST FOR KEY RESOURCES </t>
        </r>
      </text>
    </comment>
    <comment ref="Y13" authorId="1">
      <text>
        <r>
          <rPr>
            <sz val="11"/>
            <color indexed="9"/>
            <rFont val="Helvetica"/>
          </rPr>
          <t xml:space="preserve">info@respectvn.com:
COST FOR KEY RESOURCES </t>
        </r>
      </text>
    </comment>
    <comment ref="P15" authorId="0">
      <text>
        <r>
          <rPr>
            <sz val="11"/>
            <color indexed="9"/>
            <rFont val="Helvetica"/>
          </rPr>
          <t>Microsoft Office User:
RVN: S.M.A.R.T (Specific - Measurable - Achievable - Relevant - Time-bound)</t>
        </r>
      </text>
    </comment>
    <comment ref="P16" authorId="0">
      <text>
        <r>
          <rPr>
            <sz val="11"/>
            <color indexed="9"/>
            <rFont val="Helvetica"/>
          </rPr>
          <t>Microsoft Office User:
RVN: TO ACHIEVE OBJECTIVE</t>
        </r>
      </text>
    </comment>
    <comment ref="W18" authorId="2">
      <text>
        <r>
          <rPr>
            <b/>
            <sz val="9"/>
            <color indexed="81"/>
            <rFont val="Arial"/>
          </rPr>
          <t>Monthly Employee Revenue =  Monthly 
Employee Pay * 2.25</t>
        </r>
      </text>
    </comment>
  </commentList>
</comments>
</file>

<file path=xl/comments2.xml><?xml version="1.0" encoding="utf-8"?>
<comments xmlns="http://schemas.openxmlformats.org/spreadsheetml/2006/main">
  <authors>
    <author>Microsoft Office User</author>
    <author>info@respectvn.com</author>
    <author>Phuong  NM</author>
  </authors>
  <commentList>
    <comment ref="E13" authorId="0">
      <text>
        <r>
          <rPr>
            <b/>
            <sz val="10"/>
            <color indexed="81"/>
            <rFont val="Calibri"/>
          </rPr>
          <t>ANH/CHỊ MUỐN ĐỀ XUẤT VẤN ĐỀ GÌ?
CÓ ĐIỀU GÌ CẦN THAY ĐỔI?</t>
        </r>
      </text>
    </comment>
    <comment ref="L13" authorId="1">
      <text>
        <r>
          <rPr>
            <sz val="11"/>
            <color indexed="9"/>
            <rFont val="Helvetica"/>
          </rPr>
          <t xml:space="preserve">info@respectvn.com:
COST FOR KEY RESOURCES </t>
        </r>
      </text>
    </comment>
    <comment ref="Y13" authorId="1">
      <text>
        <r>
          <rPr>
            <sz val="11"/>
            <color indexed="9"/>
            <rFont val="Helvetica"/>
          </rPr>
          <t xml:space="preserve">info@respectvn.com:
COST FOR KEY RESOURCES </t>
        </r>
      </text>
    </comment>
    <comment ref="P15" authorId="0">
      <text>
        <r>
          <rPr>
            <sz val="11"/>
            <color indexed="9"/>
            <rFont val="Helvetica"/>
          </rPr>
          <t>Microsoft Office User:
RVN: S.M.A.R.T (Specific - Measurable - Achievable - Relevant - Time-bound)</t>
        </r>
      </text>
    </comment>
    <comment ref="P16" authorId="0">
      <text>
        <r>
          <rPr>
            <sz val="11"/>
            <color indexed="9"/>
            <rFont val="Helvetica"/>
          </rPr>
          <t>Microsoft Office User:
RVN: TO ACHIEVE OBJECTIVE</t>
        </r>
      </text>
    </comment>
    <comment ref="W18" authorId="2">
      <text>
        <r>
          <rPr>
            <b/>
            <sz val="9"/>
            <color indexed="81"/>
            <rFont val="Arial"/>
          </rPr>
          <t>Monthly Employee Revenue =  Monthly 
Employee Pay * 2.25</t>
        </r>
      </text>
    </comment>
  </commentList>
</comments>
</file>

<file path=xl/comments3.xml><?xml version="1.0" encoding="utf-8"?>
<comments xmlns="http://schemas.openxmlformats.org/spreadsheetml/2006/main">
  <authors>
    <author>Microsoft Office User</author>
    <author>info@respectvn.com</author>
    <author>Phuong  NM</author>
  </authors>
  <commentList>
    <comment ref="E13" authorId="0">
      <text>
        <r>
          <rPr>
            <b/>
            <sz val="10"/>
            <color indexed="81"/>
            <rFont val="Calibri"/>
          </rPr>
          <t>ANH/CHỊ MUỐN ĐỀ XUẤT VẤN ĐỀ GÌ?
CÓ ĐIỀU GÌ CẦN THAY ĐỔI?</t>
        </r>
      </text>
    </comment>
    <comment ref="L13" authorId="1">
      <text>
        <r>
          <rPr>
            <sz val="11"/>
            <color indexed="9"/>
            <rFont val="Helvetica"/>
          </rPr>
          <t>CHI PHÍ CHO NGUỒN LỰC CHÍNH</t>
        </r>
      </text>
    </comment>
    <comment ref="Y13" authorId="1">
      <text>
        <r>
          <rPr>
            <sz val="11"/>
            <color indexed="9"/>
            <rFont val="Helvetica"/>
          </rPr>
          <t>CHI PHÍ CHO NGUỒN LỰC CHÍNH</t>
        </r>
      </text>
    </comment>
    <comment ref="P15" authorId="0">
      <text>
        <r>
          <rPr>
            <sz val="11"/>
            <color indexed="9"/>
            <rFont val="Helvetica"/>
          </rPr>
          <t>S.M.A.R.T 
- Specific (Cụ thể)
- Measurable (Có thể đo lường được)  
- Achievable (Có thể đạt được)
- Relevant (Có liên quan)
- Time-bound (Có thời hạn)</t>
        </r>
      </text>
    </comment>
    <comment ref="P16" authorId="0">
      <text>
        <r>
          <rPr>
            <sz val="11"/>
            <color indexed="9"/>
            <rFont val="Helvetica"/>
          </rPr>
          <t>Để đạt được mục tiêu</t>
        </r>
      </text>
    </comment>
    <comment ref="E17" authorId="0">
      <text>
        <r>
          <rPr>
            <sz val="11"/>
            <color indexed="9"/>
            <rFont val="Helvetica"/>
          </rPr>
          <t>Để đạt được Kết quả chính</t>
        </r>
      </text>
    </comment>
    <comment ref="P17" authorId="0">
      <text>
        <r>
          <rPr>
            <sz val="11"/>
            <color indexed="9"/>
            <rFont val="Helvetica"/>
          </rPr>
          <t>Để đạt được Kết quả chính</t>
        </r>
      </text>
    </comment>
    <comment ref="E18" authorId="0">
      <text>
        <r>
          <rPr>
            <sz val="11"/>
            <color indexed="9"/>
            <rFont val="Helvetica"/>
          </rPr>
          <t>Để thực hiện hoạt động chính</t>
        </r>
      </text>
    </comment>
    <comment ref="P18" authorId="0">
      <text>
        <r>
          <rPr>
            <sz val="11"/>
            <color indexed="9"/>
            <rFont val="Helvetica"/>
          </rPr>
          <t>Để thực hiện hoạt động chính</t>
        </r>
      </text>
    </comment>
    <comment ref="W18" authorId="2">
      <text>
        <r>
          <rPr>
            <b/>
            <sz val="9"/>
            <color indexed="81"/>
            <rFont val="Arial"/>
          </rPr>
          <t>Monthly Employee Revenue =  Monthly 
Employee Pay * 2.25</t>
        </r>
      </text>
    </comment>
    <comment ref="P19" authorId="0">
      <text>
        <r>
          <rPr>
            <sz val="11"/>
            <color indexed="9"/>
            <rFont val="Helvetica"/>
          </rPr>
          <t>Để thực hiện hoạt động chính</t>
        </r>
      </text>
    </comment>
    <comment ref="P20" authorId="0">
      <text>
        <r>
          <rPr>
            <sz val="11"/>
            <color indexed="9"/>
            <rFont val="Helvetica"/>
          </rPr>
          <t>Để thực hiện hoạt động chính</t>
        </r>
      </text>
    </comment>
    <comment ref="P21" authorId="0">
      <text>
        <r>
          <rPr>
            <sz val="11"/>
            <color indexed="9"/>
            <rFont val="Helvetica"/>
          </rPr>
          <t>Để thực hiện hoạt động chính</t>
        </r>
      </text>
    </comment>
    <comment ref="P22" authorId="0">
      <text>
        <r>
          <rPr>
            <sz val="11"/>
            <color indexed="9"/>
            <rFont val="Helvetica"/>
          </rPr>
          <t>Để thực hiện hoạt động chính</t>
        </r>
      </text>
    </comment>
  </commentList>
</comments>
</file>

<file path=xl/comments4.xml><?xml version="1.0" encoding="utf-8"?>
<comments xmlns="http://schemas.openxmlformats.org/spreadsheetml/2006/main">
  <authors>
    <author>Microsoft Office User</author>
    <author>info@respectvn.com</author>
  </authors>
  <commentList>
    <comment ref="E13" authorId="0">
      <text>
        <r>
          <rPr>
            <b/>
            <sz val="10"/>
            <color indexed="81"/>
            <rFont val="Calibri"/>
          </rPr>
          <t>ANH/CHỊ MUỐN ĐỀ XUẤT VẤN ĐỀ GÌ?
CÓ ĐIỀU GÌ CẦN THAY ĐỔI?</t>
        </r>
      </text>
    </comment>
    <comment ref="L13" authorId="1">
      <text>
        <r>
          <rPr>
            <sz val="11"/>
            <color indexed="9"/>
            <rFont val="Helvetica"/>
          </rPr>
          <t>CHI PHÍ CHO NGUỒN LỰC CHÍNH</t>
        </r>
      </text>
    </comment>
    <comment ref="Y13" authorId="1">
      <text>
        <r>
          <rPr>
            <sz val="11"/>
            <color indexed="9"/>
            <rFont val="Helvetica"/>
          </rPr>
          <t>CHI PHÍ CHO NGUỒN LỰC CHÍNH</t>
        </r>
      </text>
    </comment>
    <comment ref="P15" authorId="0">
      <text>
        <r>
          <rPr>
            <sz val="11"/>
            <color indexed="9"/>
            <rFont val="Helvetica"/>
          </rPr>
          <t>S.M.A.R.T 
- Specific (Cụ thể)
- Measurable (Có thể đo lường được)  
- Achievable (Có thể đạt được)
- Relevant (Có liên quan)
- Time-bound (Có thời hạn)</t>
        </r>
      </text>
    </comment>
    <comment ref="P16" authorId="0">
      <text>
        <r>
          <rPr>
            <sz val="11"/>
            <color indexed="9"/>
            <rFont val="Helvetica"/>
          </rPr>
          <t>Để đạt được mục tiêu</t>
        </r>
      </text>
    </comment>
    <comment ref="E17" authorId="0">
      <text>
        <r>
          <rPr>
            <sz val="11"/>
            <color indexed="9"/>
            <rFont val="Helvetica"/>
          </rPr>
          <t>Để đạt được Kết quả chính</t>
        </r>
      </text>
    </comment>
    <comment ref="P17" authorId="0">
      <text>
        <r>
          <rPr>
            <sz val="11"/>
            <color indexed="9"/>
            <rFont val="Helvetica"/>
          </rPr>
          <t>Để đạt được Kết quả chính</t>
        </r>
      </text>
    </comment>
    <comment ref="E18" authorId="0">
      <text>
        <r>
          <rPr>
            <sz val="11"/>
            <color indexed="9"/>
            <rFont val="Helvetica"/>
          </rPr>
          <t>Để thực hiện hoạt động chính</t>
        </r>
      </text>
    </comment>
    <comment ref="P18" authorId="0">
      <text>
        <r>
          <rPr>
            <sz val="11"/>
            <color indexed="9"/>
            <rFont val="Helvetica"/>
          </rPr>
          <t>Để thực hiện hoạt động chính</t>
        </r>
      </text>
    </comment>
    <comment ref="P19" authorId="0">
      <text>
        <r>
          <rPr>
            <sz val="11"/>
            <color indexed="9"/>
            <rFont val="Helvetica"/>
          </rPr>
          <t>Để thực hiện hoạt động chính</t>
        </r>
      </text>
    </comment>
    <comment ref="P20" authorId="0">
      <text>
        <r>
          <rPr>
            <sz val="11"/>
            <color indexed="9"/>
            <rFont val="Helvetica"/>
          </rPr>
          <t>Để thực hiện hoạt động chính</t>
        </r>
      </text>
    </comment>
    <comment ref="P21" authorId="0">
      <text>
        <r>
          <rPr>
            <sz val="11"/>
            <color indexed="9"/>
            <rFont val="Helvetica"/>
          </rPr>
          <t>Để thực hiện hoạt động chính</t>
        </r>
      </text>
    </comment>
    <comment ref="P22" authorId="0">
      <text>
        <r>
          <rPr>
            <sz val="11"/>
            <color indexed="9"/>
            <rFont val="Helvetica"/>
          </rPr>
          <t>Để thực hiện hoạt động chính</t>
        </r>
      </text>
    </comment>
  </commentList>
</comments>
</file>

<file path=xl/sharedStrings.xml><?xml version="1.0" encoding="utf-8"?>
<sst xmlns="http://schemas.openxmlformats.org/spreadsheetml/2006/main" count="621" uniqueCount="313">
  <si>
    <t>TỔNG QUAN</t>
  </si>
  <si>
    <t>ĐỀ XUẤT BỞI</t>
  </si>
  <si>
    <t>PHÊ DUYỆT BỞI</t>
  </si>
  <si>
    <t>TỔNG CHI PHÍ DỰ TRÙ</t>
  </si>
  <si>
    <t>NGÀY ĐỀ XUẤT</t>
  </si>
  <si>
    <t>NGÀY PHÊ DUYỆT</t>
  </si>
  <si>
    <t>TỔNG CHI PHÍ ĐƯỢC PHÊ DUYỆT</t>
  </si>
  <si>
    <t>ĐỀ XUẤT THEO OKR</t>
  </si>
  <si>
    <t>Đơn vị</t>
  </si>
  <si>
    <t>Lợi ích đơn vị</t>
  </si>
  <si>
    <t>TỔNG LỢI ÍCH</t>
  </si>
  <si>
    <t>MỤC TIÊU</t>
  </si>
  <si>
    <t>KẾT QUẢ CHÍNH</t>
  </si>
  <si>
    <t>HOẠT ĐỘNG CHÍNH (3)</t>
  </si>
  <si>
    <t>NGUỒN LỰC CHÍNH (5)</t>
  </si>
  <si>
    <t>NGUỒN LỰC CHÍNH (6)</t>
  </si>
  <si>
    <t>KẾT QUẢ CHÍNH (2)</t>
  </si>
  <si>
    <t>KẾ HOẠCH THỰC HIỆN</t>
  </si>
  <si>
    <t>CÔNG VIỆC</t>
  </si>
  <si>
    <t>Kết quả đo lường được</t>
  </si>
  <si>
    <t>Kết thúc</t>
  </si>
  <si>
    <t>Bắt đầu</t>
  </si>
  <si>
    <t>Tổng số ngày</t>
  </si>
  <si>
    <t>Ghi chú</t>
  </si>
  <si>
    <t>Kết quả chính (1)</t>
  </si>
  <si>
    <t xml:space="preserve">Hoạt động chính (1) </t>
  </si>
  <si>
    <t>Hoạt động chính (2)</t>
  </si>
  <si>
    <t>Đ Á N H  G I Á  Sau Đề xuất</t>
  </si>
  <si>
    <t>Ý kiến</t>
  </si>
  <si>
    <t>Ngày</t>
  </si>
  <si>
    <t>Người phê duyệt 3</t>
  </si>
  <si>
    <t>Người phê 
duyệt 1</t>
  </si>
  <si>
    <t>Người phê 
duyệt 2</t>
  </si>
  <si>
    <t>Hoạt động cụ thể (1)</t>
  </si>
  <si>
    <t>Hoạt động cụ thể (2)</t>
  </si>
  <si>
    <t xml:space="preserve"> </t>
  </si>
  <si>
    <t>HOẠT ĐỘNG CHÍNH (4)</t>
  </si>
  <si>
    <t>NGUỒN LỰC CHÍNH (7)</t>
  </si>
  <si>
    <t>NGUỒN LỰC CHÍNH (8)</t>
  </si>
  <si>
    <t>NGUỒN LỰC CHÍNH (9)</t>
  </si>
  <si>
    <t>HOẠT ĐỘNG CHÍNH (5)</t>
  </si>
  <si>
    <t>HOẠT ĐỘNG CHÍNH (6)</t>
  </si>
  <si>
    <t>Hoạt động cụ thể (3)</t>
  </si>
  <si>
    <t>Hoạt động chính (3)</t>
  </si>
  <si>
    <t>Kết quả chính (2)</t>
  </si>
  <si>
    <t>Hoạt động chính (4)</t>
  </si>
  <si>
    <t>Hoạt động chính (5)</t>
  </si>
  <si>
    <t>Hoạt động chính (6)</t>
  </si>
  <si>
    <t>Tháng</t>
  </si>
  <si>
    <t>Quý</t>
  </si>
  <si>
    <t>STT</t>
  </si>
  <si>
    <t>Vị trí:</t>
  </si>
  <si>
    <t>Bộ phận:</t>
  </si>
  <si>
    <t>Người đề xuất:</t>
  </si>
  <si>
    <t>Email:</t>
  </si>
  <si>
    <t>Số điện thoại:</t>
  </si>
  <si>
    <t>Kết thúc thực tế</t>
  </si>
  <si>
    <t>Bắt đầu thực tế</t>
  </si>
  <si>
    <t>Đánh giá chi tiết</t>
  </si>
  <si>
    <t>Nguyễn Văn A</t>
  </si>
  <si>
    <t>TỔNG</t>
  </si>
  <si>
    <t>ĐÁNH GIÁ HIỆU QUẢ LÀM VIỆC
DỰA THEO ĐỀ XUẤT THEO OKR</t>
  </si>
  <si>
    <t>Tên đề xuất</t>
  </si>
  <si>
    <t>Mục tiêu đề xuất</t>
  </si>
  <si>
    <t>TÊN ĐỀ XUẤT</t>
  </si>
  <si>
    <t>Tổng thời gian thực hiện đề xuất dự kiến (ngày)</t>
  </si>
  <si>
    <t>Tổng thời gian thực hiện đề xuất thực tế (ngày)</t>
  </si>
  <si>
    <t>NGÀY BẮT ĐẦU 
THỰC HIỆN ĐỀ XUẤT</t>
  </si>
  <si>
    <t>NGÀY KẾT THÚC 
THỰC HIỆN ĐỀ XUẤT</t>
  </si>
  <si>
    <t>ĐỀ XUẤT LẦN 1</t>
  </si>
  <si>
    <t>ĐỀ XUẤT LẦN 2</t>
  </si>
  <si>
    <t>ĐỀ XUẤT LẦN 3</t>
  </si>
  <si>
    <t>ĐỀ XUẤT LẦN 4</t>
  </si>
  <si>
    <t>ĐỀ XUẤT LẦN 5</t>
  </si>
  <si>
    <t>Tổng số lần đề xuất</t>
  </si>
  <si>
    <t>Oct</t>
  </si>
  <si>
    <t>Nov</t>
  </si>
  <si>
    <t>Qtr 4</t>
  </si>
  <si>
    <t>* Yêu cầu ký và/hoặc đóng dấu vào đề xuất trước khi gửi lên,  khi đánh giá, khi phê duyệt và khi đính kèm với bất kì báo cáo nào khác (Dành cho người đề xuất và người tiếp nhận đề xuất)</t>
  </si>
  <si>
    <t>LÝ DO XÂY DỰNG ĐỀ XUẤT THEO OKR</t>
  </si>
  <si>
    <t>Giá đơn vị
(x VND 1,000 )</t>
  </si>
  <si>
    <t>TỔNG CHI PHÍ
(x VND 1,000)</t>
  </si>
  <si>
    <t>Tổng kết điểm đề xuất</t>
  </si>
  <si>
    <r>
      <t>=</t>
    </r>
    <r>
      <rPr>
        <sz val="11"/>
        <color indexed="205"/>
        <rFont val="Avenir Next Regular"/>
      </rPr>
      <t>Q24</t>
    </r>
  </si>
  <si>
    <r>
      <t>=</t>
    </r>
    <r>
      <rPr>
        <b/>
        <sz val="11"/>
        <color indexed="205"/>
        <rFont val="Avenir Next Regular"/>
      </rPr>
      <t>Q27</t>
    </r>
  </si>
  <si>
    <r>
      <t>=</t>
    </r>
    <r>
      <rPr>
        <sz val="11"/>
        <color indexed="205"/>
        <rFont val="Avenir Next Regular"/>
      </rPr>
      <t>Q28</t>
    </r>
  </si>
  <si>
    <r>
      <t>=</t>
    </r>
    <r>
      <rPr>
        <sz val="11"/>
        <color indexed="205"/>
        <rFont val="Avenir Next Regular"/>
      </rPr>
      <t>Q30</t>
    </r>
  </si>
  <si>
    <r>
      <t>=</t>
    </r>
    <r>
      <rPr>
        <sz val="11"/>
        <color indexed="205"/>
        <rFont val="Avenir Next Regular"/>
      </rPr>
      <t>Q32</t>
    </r>
  </si>
  <si>
    <t>Đề xuất trước OKR</t>
  </si>
  <si>
    <r>
      <t>Chi phí c</t>
    </r>
    <r>
      <rPr>
        <b/>
        <sz val="12"/>
        <rFont val="Arial"/>
        <family val="2"/>
      </rPr>
      <t>ầ</t>
    </r>
    <r>
      <rPr>
        <b/>
        <sz val="12"/>
        <rFont val="Arial Narrow"/>
        <family val="2"/>
      </rPr>
      <t>n thi</t>
    </r>
    <r>
      <rPr>
        <b/>
        <sz val="12"/>
        <rFont val="Arial"/>
        <family val="2"/>
      </rPr>
      <t>ế</t>
    </r>
    <r>
      <rPr>
        <b/>
        <sz val="12"/>
        <rFont val="Arial Narrow"/>
        <family val="2"/>
      </rPr>
      <t>t đ</t>
    </r>
    <r>
      <rPr>
        <b/>
        <sz val="12"/>
        <rFont val="Arial"/>
        <family val="2"/>
      </rPr>
      <t>ể</t>
    </r>
    <r>
      <rPr>
        <b/>
        <sz val="12"/>
        <rFont val="Arial Narrow"/>
        <family val="2"/>
      </rPr>
      <t xml:space="preserve"> th</t>
    </r>
    <r>
      <rPr>
        <b/>
        <sz val="12"/>
        <rFont val="Arial"/>
        <family val="2"/>
      </rPr>
      <t>ự</t>
    </r>
    <r>
      <rPr>
        <b/>
        <sz val="12"/>
        <rFont val="Arial Narrow"/>
        <family val="2"/>
      </rPr>
      <t>c hi</t>
    </r>
    <r>
      <rPr>
        <b/>
        <sz val="12"/>
        <rFont val="Arial"/>
        <family val="2"/>
      </rPr>
      <t>ệ</t>
    </r>
    <r>
      <rPr>
        <b/>
        <sz val="12"/>
        <rFont val="Arial Narrow"/>
        <family val="2"/>
      </rPr>
      <t>n các đ</t>
    </r>
    <r>
      <rPr>
        <b/>
        <sz val="12"/>
        <rFont val="Arial"/>
        <family val="2"/>
      </rPr>
      <t>ề</t>
    </r>
    <r>
      <rPr>
        <b/>
        <sz val="12"/>
        <rFont val="Arial Narrow"/>
        <family val="2"/>
      </rPr>
      <t xml:space="preserve"> xuát lo</t>
    </r>
    <r>
      <rPr>
        <b/>
        <sz val="12"/>
        <rFont val="Arial"/>
        <family val="2"/>
      </rPr>
      <t>ạ</t>
    </r>
    <r>
      <rPr>
        <b/>
        <sz val="12"/>
        <rFont val="Arial Narrow"/>
        <family val="2"/>
      </rPr>
      <t>i A</t>
    </r>
  </si>
  <si>
    <r>
      <t>Chi phí c</t>
    </r>
    <r>
      <rPr>
        <b/>
        <sz val="12"/>
        <rFont val="Arial"/>
        <family val="2"/>
      </rPr>
      <t>ầ</t>
    </r>
    <r>
      <rPr>
        <b/>
        <sz val="12"/>
        <rFont val="Arial Narrow"/>
        <family val="2"/>
      </rPr>
      <t>n thi</t>
    </r>
    <r>
      <rPr>
        <b/>
        <sz val="12"/>
        <rFont val="Arial"/>
        <family val="2"/>
      </rPr>
      <t>ế</t>
    </r>
    <r>
      <rPr>
        <b/>
        <sz val="12"/>
        <rFont val="Arial Narrow"/>
        <family val="2"/>
      </rPr>
      <t>t đ</t>
    </r>
    <r>
      <rPr>
        <b/>
        <sz val="12"/>
        <rFont val="Arial"/>
        <family val="2"/>
      </rPr>
      <t>ể</t>
    </r>
    <r>
      <rPr>
        <b/>
        <sz val="12"/>
        <rFont val="Arial Narrow"/>
        <family val="2"/>
      </rPr>
      <t xml:space="preserve"> th</t>
    </r>
    <r>
      <rPr>
        <b/>
        <sz val="12"/>
        <rFont val="Arial"/>
        <family val="2"/>
      </rPr>
      <t>ự</t>
    </r>
    <r>
      <rPr>
        <b/>
        <sz val="12"/>
        <rFont val="Arial Narrow"/>
        <family val="2"/>
      </rPr>
      <t>c hi</t>
    </r>
    <r>
      <rPr>
        <b/>
        <sz val="12"/>
        <rFont val="Arial"/>
        <family val="2"/>
      </rPr>
      <t>ệ</t>
    </r>
    <r>
      <rPr>
        <b/>
        <sz val="12"/>
        <rFont val="Arial Narrow"/>
        <family val="2"/>
      </rPr>
      <t>n các đ</t>
    </r>
    <r>
      <rPr>
        <b/>
        <sz val="12"/>
        <rFont val="Arial"/>
        <family val="2"/>
      </rPr>
      <t>ề</t>
    </r>
    <r>
      <rPr>
        <b/>
        <sz val="12"/>
        <rFont val="Arial Narrow"/>
        <family val="2"/>
      </rPr>
      <t xml:space="preserve"> xu</t>
    </r>
    <r>
      <rPr>
        <b/>
        <sz val="12"/>
        <rFont val="Arial"/>
        <family val="2"/>
      </rPr>
      <t>ấ</t>
    </r>
    <r>
      <rPr>
        <b/>
        <sz val="12"/>
        <rFont val="Arial Narrow"/>
        <family val="2"/>
      </rPr>
      <t>t lo</t>
    </r>
    <r>
      <rPr>
        <b/>
        <sz val="12"/>
        <rFont val="Arial"/>
        <family val="2"/>
      </rPr>
      <t>ạ</t>
    </r>
    <r>
      <rPr>
        <b/>
        <sz val="12"/>
        <rFont val="Arial Narrow"/>
        <family val="2"/>
      </rPr>
      <t xml:space="preserve">i B </t>
    </r>
  </si>
  <si>
    <r>
      <t>Chi phí c</t>
    </r>
    <r>
      <rPr>
        <b/>
        <sz val="12"/>
        <rFont val="Arial"/>
        <family val="2"/>
      </rPr>
      <t>ầ</t>
    </r>
    <r>
      <rPr>
        <b/>
        <sz val="12"/>
        <rFont val="Arial Narrow"/>
        <family val="2"/>
      </rPr>
      <t>n thi</t>
    </r>
    <r>
      <rPr>
        <b/>
        <sz val="12"/>
        <rFont val="Arial"/>
        <family val="2"/>
      </rPr>
      <t>ế</t>
    </r>
    <r>
      <rPr>
        <b/>
        <sz val="12"/>
        <rFont val="Arial Narrow"/>
        <family val="2"/>
      </rPr>
      <t>t đ</t>
    </r>
    <r>
      <rPr>
        <b/>
        <sz val="12"/>
        <rFont val="Arial"/>
        <family val="2"/>
      </rPr>
      <t>ể</t>
    </r>
    <r>
      <rPr>
        <b/>
        <sz val="12"/>
        <rFont val="Arial Narrow"/>
        <family val="2"/>
      </rPr>
      <t xml:space="preserve"> th</t>
    </r>
    <r>
      <rPr>
        <b/>
        <sz val="12"/>
        <rFont val="Arial"/>
        <family val="2"/>
      </rPr>
      <t>ự</t>
    </r>
    <r>
      <rPr>
        <b/>
        <sz val="12"/>
        <rFont val="Arial Narrow"/>
        <family val="2"/>
      </rPr>
      <t>c hi</t>
    </r>
    <r>
      <rPr>
        <b/>
        <sz val="12"/>
        <rFont val="Arial"/>
        <family val="2"/>
      </rPr>
      <t>ệ</t>
    </r>
    <r>
      <rPr>
        <b/>
        <sz val="12"/>
        <rFont val="Arial Narrow"/>
        <family val="2"/>
      </rPr>
      <t>n các đ</t>
    </r>
    <r>
      <rPr>
        <b/>
        <sz val="12"/>
        <rFont val="Arial"/>
        <family val="2"/>
      </rPr>
      <t>ề</t>
    </r>
    <r>
      <rPr>
        <b/>
        <sz val="12"/>
        <rFont val="Arial Narrow"/>
        <family val="2"/>
      </rPr>
      <t xml:space="preserve"> xu</t>
    </r>
    <r>
      <rPr>
        <b/>
        <sz val="12"/>
        <rFont val="Arial"/>
        <family val="2"/>
      </rPr>
      <t>ấ</t>
    </r>
    <r>
      <rPr>
        <b/>
        <sz val="12"/>
        <rFont val="Arial Narrow"/>
        <family val="2"/>
      </rPr>
      <t>t lo</t>
    </r>
    <r>
      <rPr>
        <b/>
        <sz val="12"/>
        <rFont val="Arial"/>
        <family val="2"/>
      </rPr>
      <t>ạ</t>
    </r>
    <r>
      <rPr>
        <b/>
        <sz val="12"/>
        <rFont val="Arial Narrow"/>
        <family val="2"/>
      </rPr>
      <t>i C</t>
    </r>
  </si>
  <si>
    <r>
      <rPr>
        <b/>
        <sz val="12"/>
        <color rgb="FFDD0806"/>
        <rFont val="Arial Narrow"/>
      </rPr>
      <t xml:space="preserve">(1) </t>
    </r>
    <r>
      <rPr>
        <b/>
        <sz val="12"/>
        <rFont val="Arial Narrow"/>
        <family val="2"/>
      </rPr>
      <t>Số lượng đề xuất OKR loại A</t>
    </r>
  </si>
  <si>
    <r>
      <rPr>
        <b/>
        <sz val="12"/>
        <color rgb="FFDD0806"/>
        <rFont val="Arial Narrow"/>
      </rPr>
      <t xml:space="preserve">(2) </t>
    </r>
    <r>
      <rPr>
        <b/>
        <sz val="12"/>
        <rFont val="Arial Narrow"/>
        <family val="2"/>
      </rPr>
      <t>Số lượng đề xuất OKR loại B</t>
    </r>
  </si>
  <si>
    <r>
      <rPr>
        <b/>
        <sz val="12"/>
        <color rgb="FFDD0806"/>
        <rFont val="Arial Narrow"/>
      </rPr>
      <t xml:space="preserve">(3) </t>
    </r>
    <r>
      <rPr>
        <b/>
        <sz val="12"/>
        <rFont val="Arial Narrow"/>
        <family val="2"/>
      </rPr>
      <t>Số lượng đề xuất OKR loại C</t>
    </r>
  </si>
  <si>
    <t>WPE 01 - OKR PROPOSAL A-B-C</t>
  </si>
  <si>
    <t>Total N of days &gt; 8h in relation to % of workforce affected</t>
  </si>
  <si>
    <r>
      <t>T</t>
    </r>
    <r>
      <rPr>
        <b/>
        <sz val="12"/>
        <rFont val="Arial"/>
        <family val="2"/>
      </rPr>
      <t>ổ</t>
    </r>
    <r>
      <rPr>
        <b/>
        <sz val="12"/>
        <rFont val="Arial Narrow"/>
        <family val="2"/>
      </rPr>
      <t>ng đi</t>
    </r>
    <r>
      <rPr>
        <b/>
        <sz val="12"/>
        <rFont val="Arial"/>
        <family val="2"/>
      </rPr>
      <t>ể</t>
    </r>
    <r>
      <rPr>
        <b/>
        <sz val="12"/>
        <rFont val="Arial Narrow"/>
        <family val="2"/>
      </rPr>
      <t>m đánh giá hi</t>
    </r>
    <r>
      <rPr>
        <b/>
        <sz val="12"/>
        <rFont val="Arial"/>
        <family val="2"/>
      </rPr>
      <t>ệ</t>
    </r>
    <r>
      <rPr>
        <b/>
        <sz val="12"/>
        <rFont val="Arial Narrow"/>
        <family val="2"/>
      </rPr>
      <t>u qu</t>
    </r>
    <r>
      <rPr>
        <b/>
        <sz val="12"/>
        <rFont val="Arial"/>
        <family val="2"/>
      </rPr>
      <t>ả</t>
    </r>
    <r>
      <rPr>
        <b/>
        <sz val="12"/>
        <rFont val="Arial Narrow"/>
        <family val="2"/>
      </rPr>
      <t xml:space="preserve"> làm vi</t>
    </r>
    <r>
      <rPr>
        <b/>
        <sz val="12"/>
        <rFont val="Arial"/>
        <family val="2"/>
      </rPr>
      <t>ệ</t>
    </r>
    <r>
      <rPr>
        <b/>
        <sz val="12"/>
        <rFont val="Arial Narrow"/>
        <family val="2"/>
      </rPr>
      <t>c</t>
    </r>
  </si>
  <si>
    <t>Loại A</t>
  </si>
  <si>
    <t>Loại B</t>
  </si>
  <si>
    <t>Loại C</t>
  </si>
  <si>
    <t xml:space="preserve">Mức độ phù hợp của đề xuất so với OKR của công ty </t>
  </si>
  <si>
    <t>Tỉ lệ % chi phí so với lợi ích có được từ đề xuất OKR</t>
  </si>
  <si>
    <r>
      <t>L</t>
    </r>
    <r>
      <rPr>
        <b/>
        <sz val="12"/>
        <rFont val="Arial"/>
        <family val="2"/>
      </rPr>
      <t>ợ</t>
    </r>
    <r>
      <rPr>
        <b/>
        <sz val="12"/>
        <rFont val="Arial Narrow"/>
        <family val="2"/>
      </rPr>
      <t>i ích đ</t>
    </r>
    <r>
      <rPr>
        <b/>
        <sz val="12"/>
        <rFont val="Arial"/>
        <family val="2"/>
      </rPr>
      <t>ạ</t>
    </r>
    <r>
      <rPr>
        <b/>
        <sz val="12"/>
        <rFont val="Arial Narrow"/>
        <family val="2"/>
      </rPr>
      <t>t đ</t>
    </r>
    <r>
      <rPr>
        <b/>
        <sz val="12"/>
        <rFont val="Arial"/>
        <family val="2"/>
      </rPr>
      <t>ượ</t>
    </r>
    <r>
      <rPr>
        <b/>
        <sz val="12"/>
        <rFont val="Arial Narrow"/>
        <family val="2"/>
      </rPr>
      <t>c t</t>
    </r>
    <r>
      <rPr>
        <b/>
        <sz val="12"/>
        <rFont val="Arial"/>
        <family val="2"/>
      </rPr>
      <t>ừ</t>
    </r>
    <r>
      <rPr>
        <b/>
        <sz val="12"/>
        <rFont val="Arial Narrow"/>
        <family val="2"/>
      </rPr>
      <t xml:space="preserve"> các đ</t>
    </r>
    <r>
      <rPr>
        <b/>
        <sz val="12"/>
        <rFont val="Arial"/>
        <family val="2"/>
      </rPr>
      <t>ề</t>
    </r>
    <r>
      <rPr>
        <b/>
        <sz val="12"/>
        <rFont val="Arial Narrow"/>
        <family val="2"/>
      </rPr>
      <t xml:space="preserve"> xuát lo</t>
    </r>
    <r>
      <rPr>
        <b/>
        <sz val="12"/>
        <rFont val="Arial"/>
        <family val="2"/>
      </rPr>
      <t>ạ</t>
    </r>
    <r>
      <rPr>
        <b/>
        <sz val="12"/>
        <rFont val="Arial Narrow"/>
        <family val="2"/>
      </rPr>
      <t xml:space="preserve">i A </t>
    </r>
  </si>
  <si>
    <t>4</t>
  </si>
  <si>
    <t>Đánh giá chung của người đề xuất:</t>
  </si>
  <si>
    <t>BIỂU MẪU ĐỀ XUẤT THEO OKR CỦA CÔNG TY</t>
  </si>
  <si>
    <t xml:space="preserve">Mức độ phù hợp của đề xuất so với OKR của công ty: </t>
  </si>
  <si>
    <t>Tỉ lệ % chi phí so với lợi ích có được từ đề xuất OKR:</t>
  </si>
  <si>
    <r>
      <t>L</t>
    </r>
    <r>
      <rPr>
        <b/>
        <sz val="12"/>
        <rFont val="Arial"/>
        <family val="2"/>
      </rPr>
      <t>ợ</t>
    </r>
    <r>
      <rPr>
        <b/>
        <sz val="12"/>
        <rFont val="Arial Narrow"/>
        <family val="2"/>
      </rPr>
      <t>i ích đ</t>
    </r>
    <r>
      <rPr>
        <b/>
        <sz val="12"/>
        <rFont val="Arial"/>
        <family val="2"/>
      </rPr>
      <t>ạ</t>
    </r>
    <r>
      <rPr>
        <b/>
        <sz val="12"/>
        <rFont val="Arial Narrow"/>
        <family val="2"/>
      </rPr>
      <t>t đ</t>
    </r>
    <r>
      <rPr>
        <b/>
        <sz val="12"/>
        <rFont val="Arial"/>
        <family val="2"/>
      </rPr>
      <t>ượ</t>
    </r>
    <r>
      <rPr>
        <b/>
        <sz val="12"/>
        <rFont val="Arial Narrow"/>
        <family val="2"/>
      </rPr>
      <t>c t</t>
    </r>
    <r>
      <rPr>
        <b/>
        <sz val="12"/>
        <rFont val="Arial"/>
        <family val="2"/>
      </rPr>
      <t>ừ</t>
    </r>
    <r>
      <rPr>
        <b/>
        <sz val="12"/>
        <rFont val="Arial Narrow"/>
        <family val="2"/>
      </rPr>
      <t xml:space="preserve"> các đ</t>
    </r>
    <r>
      <rPr>
        <b/>
        <sz val="12"/>
        <rFont val="Arial"/>
        <family val="2"/>
      </rPr>
      <t>ề</t>
    </r>
    <r>
      <rPr>
        <b/>
        <sz val="12"/>
        <rFont val="Arial Narrow"/>
        <family val="2"/>
      </rPr>
      <t xml:space="preserve"> xuát lo</t>
    </r>
    <r>
      <rPr>
        <b/>
        <sz val="12"/>
        <rFont val="Arial"/>
        <family val="2"/>
      </rPr>
      <t>ạ</t>
    </r>
    <r>
      <rPr>
        <b/>
        <sz val="12"/>
        <rFont val="Arial Narrow"/>
        <family val="2"/>
      </rPr>
      <t xml:space="preserve">i B  </t>
    </r>
  </si>
  <si>
    <r>
      <t>L</t>
    </r>
    <r>
      <rPr>
        <b/>
        <sz val="12"/>
        <rFont val="Arial"/>
        <family val="2"/>
      </rPr>
      <t>ợ</t>
    </r>
    <r>
      <rPr>
        <b/>
        <sz val="12"/>
        <rFont val="Arial Narrow"/>
        <family val="2"/>
      </rPr>
      <t>i ích đ</t>
    </r>
    <r>
      <rPr>
        <b/>
        <sz val="12"/>
        <rFont val="Arial"/>
        <family val="2"/>
      </rPr>
      <t>ạ</t>
    </r>
    <r>
      <rPr>
        <b/>
        <sz val="12"/>
        <rFont val="Arial Narrow"/>
        <family val="2"/>
      </rPr>
      <t>t đ</t>
    </r>
    <r>
      <rPr>
        <b/>
        <sz val="12"/>
        <rFont val="Arial"/>
        <family val="2"/>
      </rPr>
      <t>ượ</t>
    </r>
    <r>
      <rPr>
        <b/>
        <sz val="12"/>
        <rFont val="Arial Narrow"/>
        <family val="2"/>
      </rPr>
      <t>c t</t>
    </r>
    <r>
      <rPr>
        <b/>
        <sz val="12"/>
        <rFont val="Arial"/>
        <family val="2"/>
      </rPr>
      <t>ừ</t>
    </r>
    <r>
      <rPr>
        <b/>
        <sz val="12"/>
        <rFont val="Arial Narrow"/>
        <family val="2"/>
      </rPr>
      <t xml:space="preserve"> các đ</t>
    </r>
    <r>
      <rPr>
        <b/>
        <sz val="12"/>
        <rFont val="Arial"/>
        <family val="2"/>
      </rPr>
      <t>ề</t>
    </r>
    <r>
      <rPr>
        <b/>
        <sz val="12"/>
        <rFont val="Arial Narrow"/>
        <family val="2"/>
      </rPr>
      <t xml:space="preserve"> xuát lo</t>
    </r>
    <r>
      <rPr>
        <b/>
        <sz val="12"/>
        <rFont val="Arial"/>
        <family val="2"/>
      </rPr>
      <t>ạ</t>
    </r>
    <r>
      <rPr>
        <b/>
        <sz val="12"/>
        <rFont val="Arial Narrow"/>
        <family val="2"/>
      </rPr>
      <t>i C</t>
    </r>
  </si>
  <si>
    <t>Đề xuất loại A</t>
  </si>
  <si>
    <t>Đề xuất loại B</t>
  </si>
  <si>
    <t>Đề xuất loại C</t>
  </si>
  <si>
    <t>October</t>
  </si>
  <si>
    <t>November</t>
  </si>
  <si>
    <t>December</t>
  </si>
  <si>
    <t>Người/đơn vị hỗ trợ</t>
  </si>
  <si>
    <t>Người/đơn vị thực hiện</t>
  </si>
  <si>
    <t>Sales</t>
  </si>
  <si>
    <t>BUSINESS OKR-DRIVEN PROPOSAL TEMPLATE</t>
  </si>
  <si>
    <t>OVERVIEW</t>
  </si>
  <si>
    <t xml:space="preserve">* Each cell must be filled with valid data &amp; information that submitters must take responsibility for </t>
  </si>
  <si>
    <t>* Authentic signatures &amp; seals are required upon submitting, approving and attaching OKR proposals</t>
  </si>
  <si>
    <t>PROJECT TITLE</t>
  </si>
  <si>
    <t>SUBMITTED BY</t>
  </si>
  <si>
    <t xml:space="preserve">APPROVED BY </t>
  </si>
  <si>
    <t>TOTAL ESTIMATED BUDGET</t>
  </si>
  <si>
    <t>PROJECTED START DATE</t>
  </si>
  <si>
    <t>DATE OF PROPOSAL</t>
  </si>
  <si>
    <t>DATE OF APPROVAL</t>
  </si>
  <si>
    <t>TOTAL APPROVED BUDGET</t>
  </si>
  <si>
    <t>PROJECTED COMPLETION DATE</t>
  </si>
  <si>
    <t xml:space="preserve">Unit </t>
  </si>
  <si>
    <t>Unit</t>
  </si>
  <si>
    <t>Unit cost (x VND 1000)</t>
  </si>
  <si>
    <t>Unit benefit (x VND 1000)</t>
  </si>
  <si>
    <t>TOTAL COST  (x VND 1000)</t>
  </si>
  <si>
    <t>TOTAL BENEFIT  (x VND 1000)</t>
  </si>
  <si>
    <t>ACTION PLAN</t>
  </si>
  <si>
    <t xml:space="preserve">PROJECT </t>
  </si>
  <si>
    <t>OBJECTIVE(S)</t>
  </si>
  <si>
    <t>KEY RESULT(S)</t>
  </si>
  <si>
    <t>KEY ACTIVITY (1)</t>
  </si>
  <si>
    <t>Comment</t>
  </si>
  <si>
    <t>Approver 1</t>
  </si>
  <si>
    <t>Date</t>
  </si>
  <si>
    <t>Approver 2</t>
  </si>
  <si>
    <t>Approver 3</t>
  </si>
  <si>
    <t>VERSION NO.1</t>
  </si>
  <si>
    <t>VERSION NO.2</t>
  </si>
  <si>
    <t>VERSION NO.3</t>
  </si>
  <si>
    <t>VERSION NO.4</t>
  </si>
  <si>
    <t>VERSION NO.5</t>
  </si>
  <si>
    <t>KEY ACTIVITY (2)</t>
  </si>
  <si>
    <t>TOTAL BENEFITS TO BE ACHIEVED</t>
  </si>
  <si>
    <t>KEY RESULTS</t>
  </si>
  <si>
    <t xml:space="preserve">PROPOSAL </t>
  </si>
  <si>
    <t>OKR PROPOSAL DETAILS</t>
  </si>
  <si>
    <t>BEFORE OKR PROPOSAL</t>
  </si>
  <si>
    <t>*  Quantity &amp; quality of filled OKR proposal in a month/quarter is the most imporant evidence to evaluate individual/team performance in that month/quarter</t>
  </si>
  <si>
    <t xml:space="preserve">* Cá nhân/đơn vị đề xuất phải chịu trách nhiệm với lãnh đạo về nguồn thông tin và dữ liệu xác thực cho mỗi ô excel trong biểu mẫu này </t>
  </si>
  <si>
    <t>*  Số lượng và chất lượng của các đề xuất theo OKR trong 01 tháng/quý là căn cứ quan trọng nhất để đánh giá kết quả làm việc của cá nhân/đơn vị trong tháng/quý đó</t>
  </si>
  <si>
    <t>TASKS</t>
  </si>
  <si>
    <t>Measurable deliverables</t>
  </si>
  <si>
    <t>Executing individual/unit</t>
  </si>
  <si>
    <t>Supporting individual/unit</t>
  </si>
  <si>
    <t>Start</t>
  </si>
  <si>
    <t>End</t>
  </si>
  <si>
    <t>Days</t>
  </si>
  <si>
    <t>Note</t>
  </si>
  <si>
    <t>Sub activity (1)</t>
  </si>
  <si>
    <t>Sub activity (2)</t>
  </si>
  <si>
    <t>Sub activity (3)</t>
  </si>
  <si>
    <t>POST-SUBMISSION EVALUATION</t>
  </si>
  <si>
    <t>Submitter's evaluation in overall:</t>
  </si>
  <si>
    <t>RANKING</t>
  </si>
  <si>
    <t>XẾP HẠNG</t>
  </si>
  <si>
    <t>Level of matching between the proposal and business's OKR</t>
  </si>
  <si>
    <t>Ratio of cost to total benefits from OKR proposal</t>
  </si>
  <si>
    <t>Level of matching between the proposal and business's OKR:</t>
  </si>
  <si>
    <t>Ratio of cost to total benefits from OKR proposal:</t>
  </si>
  <si>
    <t>TỔNG LỢI ÍCH ĐẠT ĐƯỢC</t>
  </si>
  <si>
    <t>Submitted by:</t>
  </si>
  <si>
    <t>Department:</t>
  </si>
  <si>
    <t>Position:</t>
  </si>
  <si>
    <t>Phone number:</t>
  </si>
  <si>
    <t>Month</t>
  </si>
  <si>
    <t>Quarter</t>
  </si>
  <si>
    <t>No</t>
  </si>
  <si>
    <t>TOTAL</t>
  </si>
  <si>
    <t>PROPOSAL</t>
  </si>
  <si>
    <t>Objective</t>
  </si>
  <si>
    <t xml:space="preserve">No </t>
  </si>
  <si>
    <t>Before OKR proposal</t>
  </si>
  <si>
    <t>Number of proposals</t>
  </si>
  <si>
    <t>Level A</t>
  </si>
  <si>
    <t>Level B</t>
  </si>
  <si>
    <t>Level C</t>
  </si>
  <si>
    <t>Level A proposal</t>
  </si>
  <si>
    <t>Level B proposal</t>
  </si>
  <si>
    <t>Level C proposal</t>
  </si>
  <si>
    <t xml:space="preserve">Ratio of cost to total benefits from OKR proposal </t>
  </si>
  <si>
    <t>Actual start</t>
  </si>
  <si>
    <t>Actual end</t>
  </si>
  <si>
    <t>Proposed duration (Days)</t>
  </si>
  <si>
    <t>Actual duration (Days)</t>
  </si>
  <si>
    <t>PERFORMANCE EVALUATION 
WITH OKR PROPOSAL</t>
  </si>
  <si>
    <r>
      <rPr>
        <b/>
        <sz val="12"/>
        <color rgb="FFDD0806"/>
        <rFont val="Arial Narrow"/>
      </rPr>
      <t xml:space="preserve">(1) </t>
    </r>
    <r>
      <rPr>
        <b/>
        <sz val="12"/>
        <rFont val="Arial Narrow"/>
        <family val="2"/>
      </rPr>
      <t>Number of Level A proposals</t>
    </r>
  </si>
  <si>
    <r>
      <rPr>
        <b/>
        <sz val="12"/>
        <color rgb="FFDD0806"/>
        <rFont val="Arial Narrow"/>
      </rPr>
      <t xml:space="preserve">(2) </t>
    </r>
    <r>
      <rPr>
        <b/>
        <sz val="12"/>
        <rFont val="Arial Narrow"/>
        <family val="2"/>
      </rPr>
      <t>Number of Level B proposals</t>
    </r>
  </si>
  <si>
    <r>
      <rPr>
        <b/>
        <sz val="12"/>
        <color rgb="FFDD0806"/>
        <rFont val="Arial Narrow"/>
      </rPr>
      <t xml:space="preserve">(3) </t>
    </r>
    <r>
      <rPr>
        <b/>
        <sz val="12"/>
        <rFont val="Arial Narrow"/>
        <family val="2"/>
      </rPr>
      <t>Number of Level C proposals</t>
    </r>
  </si>
  <si>
    <t>Total benefits from Level A proposals</t>
  </si>
  <si>
    <t>Total benefits from Level B proposals</t>
  </si>
  <si>
    <t>Total benefits from Level C proposals</t>
  </si>
  <si>
    <t>Total grade of proposals</t>
  </si>
  <si>
    <t xml:space="preserve">Total grade </t>
  </si>
  <si>
    <t>Cost to implement Level A proposals</t>
  </si>
  <si>
    <t>Cost to implement Level B proposals</t>
  </si>
  <si>
    <t>Cost to implement Level C proposals</t>
  </si>
  <si>
    <t xml:space="preserve">Không </t>
  </si>
  <si>
    <t>Mức độ phù hợp của đề xuất so với OKR của công ty</t>
  </si>
  <si>
    <t xml:space="preserve">Tỉ lệ % chi phí so với lợi ích có được từ đề xuất OKR </t>
  </si>
  <si>
    <t xml:space="preserve">    PERFORMANCE EVALUATION BASED ON OKR PROPOSAL &amp; % BENEFITS/COST</t>
  </si>
  <si>
    <t xml:space="preserve">    ĐÁNH GIÁ HIỆU QUẢ LÀM VIỆC CĂN CỨ VÀO ĐỀ XUẤT OKR &amp; % LỢI ÍCH/CHI PHÍ</t>
  </si>
  <si>
    <t>[Chọn chi phí Loại 1]</t>
  </si>
  <si>
    <t>[Chọn chi phí Loại 2]</t>
  </si>
  <si>
    <t>[Chọn chi phí Loại 3]</t>
  </si>
  <si>
    <t>[Choose Cost - Type 1]</t>
  </si>
  <si>
    <t>[Choose Cost - Type 2]</t>
  </si>
  <si>
    <t>[Choose Cost - Type 3]</t>
  </si>
  <si>
    <t>Tuyển dụng Giám đốc Bán hàng với Hợp đồng 01 năm</t>
  </si>
  <si>
    <t>Doanh số 2020 tăng 20% so với năm 2019 ở tất cả các khách sạn</t>
  </si>
  <si>
    <t xml:space="preserve">Chiến lược Bán hàng được xây dựng &amp; thực hiện trong năm 2020 để đảm bảo doanh số đề ra </t>
  </si>
  <si>
    <t>Chi phí lên kế hoạch thực hiện (P1)</t>
  </si>
  <si>
    <t>Chi phí dành cho đơn vị thực hiện (P2)</t>
  </si>
  <si>
    <t>Chi phí dành cho đơn vị hỗ trợ (P2)</t>
  </si>
  <si>
    <t>Chi phí thực hiện quy trình (P3)</t>
  </si>
  <si>
    <t>Chi phí dành cho nguồn lực (công cụ) thực hiện (P4)</t>
  </si>
  <si>
    <t>Chi phí rủi ro OKR thay đổi (P1)</t>
  </si>
  <si>
    <t xml:space="preserve">Thời gian thực tế mất đi do Owner + CEO + DOS bất đồng hoặc thay đổi OKR của hoạt động Bán hàng </t>
  </si>
  <si>
    <t>Chi phí chất lượng nhân sự không đảm bảo OKR (P2)</t>
  </si>
  <si>
    <t>Chi phí quy trình không đảm bảo OKR (P3)</t>
  </si>
  <si>
    <t>Thời gian hoặc cơ hội kinh doanh mất đi khi hệ thống CRM + Revenue management không được tận dụng tối đa</t>
  </si>
  <si>
    <t>Chi phí nguồn lực không đảm bảo OKR (P4)</t>
  </si>
  <si>
    <t>Thời gian hoặc cơ hội kinh doanh mất đi khi lương thưởng, phụ cấp, thù lao, công cụ làm việc cho đội Sales không đảm bảo</t>
  </si>
  <si>
    <t>Chi phí rủi ro do nhân sự/đơn vị không hợp tác</t>
  </si>
  <si>
    <t xml:space="preserve">Chi phí cơ hội/thời gian mất đi nếu thực hiện nhiệm vụ khác </t>
  </si>
  <si>
    <t xml:space="preserve">Chi phí cơ hội đào tạo nghiệp vụ cho đội Sales của DOS mất đi khi bỏ quá nhiều thời gian vào xây dựng &amp; đánh giá chiến lược </t>
  </si>
  <si>
    <t>Thời gian thực tế Owner + CEO + DOS họp để xác định OKR và tiêu chí xây dựng &amp; thực hiện chiến lược Bán hàng (vd 01 tháng)</t>
  </si>
  <si>
    <t>Lương và mức thưởng cạnh tranh cho DOS và team Sales (1 năm)</t>
  </si>
  <si>
    <t>Lương và mức thưởng cạnh tranh cho team MarCom (1 năm)</t>
  </si>
  <si>
    <t>Thời gian team Sales + MarCom làm quen với CRM + RateGain (1 tháng)</t>
  </si>
  <si>
    <t>Chi phí mua phần mềm CRM - Revenue management (RateGain + chi phí Sales + Marketing khác) (ví dụ cho 1 năm)</t>
  </si>
  <si>
    <t>Chưa từng có đề xuất tương tự</t>
  </si>
  <si>
    <t>(Hệ quả) Không đạt được doanh số Sales như đã lên kế hoạch</t>
  </si>
  <si>
    <t>Chi phí không chốt được hợp đồng khi GM các khách sạn từ chối đáp ứng các yêu cầu từ Sales</t>
  </si>
  <si>
    <t>Chi phí hợp đồng mất đi khi đội Sales không đạt được OKR hoặc khách hàng đòi trả lại tiền</t>
  </si>
  <si>
    <t>Xây dựng chiến lược Bán hàng 2020</t>
  </si>
  <si>
    <t>Thực hiện chiến lược Bán hàng 2020</t>
  </si>
  <si>
    <t>Đạt chỉ tiêu tăng 20% doanh số quý 1/2020 so với năm 2019</t>
  </si>
  <si>
    <t>MarCom</t>
  </si>
  <si>
    <t>Cần GM các khách sạn hỗ trợ</t>
  </si>
  <si>
    <t>Đạt chỉ tiêu tăng 20% doanh số quý 2/2020 so với năm 2019</t>
  </si>
  <si>
    <t>Đã phù hợp với OKR nhưng chi phí vẫn còn cao, cần đảm bảo chi phí bằng 40% so với tổng doanh số</t>
  </si>
  <si>
    <t>Owner</t>
  </si>
  <si>
    <t>(Ví dụ) Tuyển dụng Giám đốc Marketing</t>
  </si>
  <si>
    <t>Chi phí cho đề xuất loại A
(x VND 1,000)</t>
  </si>
  <si>
    <t>Lợi ích đạt được từ đề xuất loại A 
(x VND 1,000)</t>
  </si>
  <si>
    <t>Chi phí cho đề xuất loại B
(x VND 1,000)</t>
  </si>
  <si>
    <t>Lợi ích đạt được từ đề xuất loại B 
(x VND 1,000)</t>
  </si>
  <si>
    <t>Chi phí cho đề xuất loại C
(x VND 1,000)</t>
  </si>
  <si>
    <t>Lợi ích đạt được từ đề xuất loại C 
(x VND 1,000)</t>
  </si>
  <si>
    <t>Recruit Director of Sales (01 year contract)</t>
  </si>
  <si>
    <t>No proposal submitted</t>
  </si>
  <si>
    <t>(Consequence) Cannot reach targeted budget</t>
  </si>
  <si>
    <t>Increase 20% of revenue in 2020 compared to 2019 in all properties</t>
  </si>
  <si>
    <t>Sales strategy is developed &amp; implemented in 2020 to reach the targeted budget</t>
  </si>
  <si>
    <t>Cost for OKR planning (P1)</t>
  </si>
  <si>
    <t>Actual time of Owner + CEO + DOS spend for meeting to determine OKR and criteria to develop &amp; implement a Sales strategy (eg: 01 month)</t>
  </si>
  <si>
    <t>Cost for unqualified OKR human resources (P2)</t>
  </si>
  <si>
    <t>Competitive salary &amp; bonus for DOS and Sales Team (01 year)</t>
  </si>
  <si>
    <t>Cost for executing units' perks (P2)</t>
  </si>
  <si>
    <t>Cost for supporting units' perks (P2)</t>
  </si>
  <si>
    <t>Competitive salary &amp; bonus for MarCom Team (01 year)</t>
  </si>
  <si>
    <t>Cost for implementing processes (P3)</t>
  </si>
  <si>
    <t xml:space="preserve">Cost for resources &amp; tools (P4) </t>
  </si>
  <si>
    <t>Actual time of Sales Team + MarCom for getting acquainted with CRM + RateGain (01 month)</t>
  </si>
  <si>
    <t>Cost for CRM - Revenue management softwares (RateGain + cost for other Sales + Marketing) (eg: 01 year)</t>
  </si>
  <si>
    <t>Cost for risks of OKR changes (P1)</t>
  </si>
  <si>
    <t>Cost for unqualified OKR processes (P3)</t>
  </si>
  <si>
    <t>Cost for unqualified OKR resources (P4)</t>
  </si>
  <si>
    <t>Actual time lost due to Owner + CEO + DOS's disagreement or changes in OKR of Sales activities</t>
  </si>
  <si>
    <t>Contract lost when Sales team does not reach OKR or the customer requests a refund</t>
  </si>
  <si>
    <t>Time or business opportunity lost when CRM + Revenue management system is not fully utilized</t>
  </si>
  <si>
    <t>Time or business opportunity lost when salaries, allowances, remuneration, tools for Sales team are not guaranteed.</t>
  </si>
  <si>
    <t>Cost for risks of uncooperative individuals/units</t>
  </si>
  <si>
    <t xml:space="preserve">Cost for lost opportunity/time for other tasks </t>
  </si>
  <si>
    <t>Uncompleted contract lost  when GM refuses to meet requests from Sales</t>
  </si>
  <si>
    <t xml:space="preserve">Professional training opportunities for Sales team lost when DOS spends too much time on developing &amp; evaluating strategies. </t>
  </si>
  <si>
    <t>Develop Sales strategy in 2020</t>
  </si>
  <si>
    <t>Implement Sales strategy in 2020</t>
  </si>
  <si>
    <t>Reach 20% increase in revenue in quarter 1/2020 compared to 2019</t>
  </si>
  <si>
    <t>Reach 20% increase in revenue in quarter 2/2020 compared to 2019</t>
  </si>
  <si>
    <t>Need supports from properties' GM</t>
  </si>
  <si>
    <t>Match with company's OKR but the cost is still high, need to ensure that cost is equal to 40% of the total benefits</t>
  </si>
  <si>
    <t>(Eg) Recruit Director of Marketing</t>
  </si>
  <si>
    <t>Cost for level A proposal
(x VND 1,000)</t>
  </si>
  <si>
    <t>Benefit from level A proposal 
(x VND 1,000)</t>
  </si>
  <si>
    <t>Cost for level B proposal
(x VND 1,000)</t>
  </si>
  <si>
    <t>Benefit from level B proposal 
(x VND 1,000)</t>
  </si>
  <si>
    <t>Cost for level C proposal
(x VND 1,000)</t>
  </si>
  <si>
    <t>Benefit from level C proposal 
(x VND 1,000)</t>
  </si>
  <si>
    <t>TOAL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</si>
</sst>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409]#,##0"/>
    <numFmt numFmtId="165" formatCode="[$$-409]#,##0.00"/>
    <numFmt numFmtId="166" formatCode="m/d;@"/>
    <numFmt numFmtId="167" formatCode="_-* #,##0_-;\-* #,##0_-;_-* &quot;-&quot;??_-;_-@_-"/>
  </numFmts>
  <fonts count="90" x14ac:knownFonts="1">
    <font>
      <b/>
      <sz val="12"/>
      <color indexed="8"/>
      <name val="Arial"/>
    </font>
    <font>
      <b/>
      <sz val="29"/>
      <color indexed="11"/>
      <name val="Arial"/>
    </font>
    <font>
      <b/>
      <sz val="18"/>
      <color indexed="13"/>
      <name val="Arial"/>
    </font>
    <font>
      <b/>
      <sz val="28"/>
      <color indexed="9"/>
      <name val="Avenir Next"/>
    </font>
    <font>
      <b/>
      <sz val="11"/>
      <color indexed="12"/>
      <name val="Avenir Next"/>
    </font>
    <font>
      <b/>
      <sz val="9"/>
      <color indexed="12"/>
      <name val="Avenir Next"/>
    </font>
    <font>
      <b/>
      <sz val="12"/>
      <color indexed="19"/>
      <name val="Arial"/>
    </font>
    <font>
      <sz val="9"/>
      <color indexed="9"/>
      <name val="Avenir Next"/>
    </font>
    <font>
      <sz val="11"/>
      <color indexed="9"/>
      <name val="Helvetica"/>
    </font>
    <font>
      <b/>
      <sz val="14"/>
      <color indexed="19"/>
      <name val="Arial"/>
    </font>
    <font>
      <b/>
      <sz val="10"/>
      <color indexed="8"/>
      <name val="Arial"/>
    </font>
    <font>
      <b/>
      <sz val="12"/>
      <color indexed="8"/>
      <name val="Arial"/>
    </font>
    <font>
      <b/>
      <u/>
      <sz val="12"/>
      <color theme="10"/>
      <name val="Arial"/>
    </font>
    <font>
      <b/>
      <u/>
      <sz val="12"/>
      <color theme="11"/>
      <name val="Arial"/>
    </font>
    <font>
      <b/>
      <sz val="8"/>
      <name val="Arial"/>
    </font>
    <font>
      <sz val="10"/>
      <name val="Avenir Next Regular"/>
    </font>
    <font>
      <b/>
      <sz val="12"/>
      <color indexed="13"/>
      <name val="Arial"/>
    </font>
    <font>
      <b/>
      <sz val="10"/>
      <color indexed="81"/>
      <name val="Calibri"/>
    </font>
    <font>
      <b/>
      <sz val="11"/>
      <color theme="0"/>
      <name val="Avenir Next"/>
    </font>
    <font>
      <b/>
      <sz val="11"/>
      <color theme="1"/>
      <name val="Avenir Next"/>
    </font>
    <font>
      <b/>
      <i/>
      <sz val="12"/>
      <color rgb="FFFF0000"/>
      <name val="Avenir Next"/>
    </font>
    <font>
      <b/>
      <sz val="14"/>
      <color theme="1"/>
      <name val="Avenir Next"/>
    </font>
    <font>
      <b/>
      <sz val="12"/>
      <color indexed="12"/>
      <name val="Avenir Next"/>
    </font>
    <font>
      <sz val="11"/>
      <color indexed="9"/>
      <name val="Avenir Next"/>
    </font>
    <font>
      <b/>
      <sz val="13"/>
      <color indexed="17"/>
      <name val="Avenir Next"/>
    </font>
    <font>
      <b/>
      <i/>
      <sz val="11"/>
      <color rgb="FFFF0000"/>
      <name val="Avenir Next Regular"/>
    </font>
    <font>
      <b/>
      <i/>
      <sz val="11"/>
      <color rgb="FFFF0000"/>
      <name val="Avenir Next"/>
    </font>
    <font>
      <i/>
      <sz val="11"/>
      <color rgb="FFFF0000"/>
      <name val="Avenir Next"/>
    </font>
    <font>
      <b/>
      <sz val="11"/>
      <color rgb="FFFF0000"/>
      <name val="Arial"/>
    </font>
    <font>
      <b/>
      <sz val="11"/>
      <name val="Avenir Next"/>
    </font>
    <font>
      <b/>
      <sz val="11"/>
      <color theme="2" tint="0.39997558519241921"/>
      <name val="Avenir Next"/>
    </font>
    <font>
      <i/>
      <sz val="11"/>
      <color theme="2" tint="0.39997558519241921"/>
      <name val="Avenir Next"/>
    </font>
    <font>
      <b/>
      <sz val="14"/>
      <color indexed="8"/>
      <name val="Arial"/>
    </font>
    <font>
      <b/>
      <sz val="11"/>
      <color theme="0"/>
      <name val="Avenir Next Regular"/>
    </font>
    <font>
      <b/>
      <sz val="11"/>
      <name val="Avenir Next Regular"/>
    </font>
    <font>
      <sz val="11"/>
      <name val="Avenir Next Regular"/>
    </font>
    <font>
      <b/>
      <sz val="14"/>
      <color theme="0"/>
      <name val="Avenir Next Regular"/>
    </font>
    <font>
      <b/>
      <sz val="13"/>
      <color theme="1"/>
      <name val="Avenir Next"/>
    </font>
    <font>
      <sz val="11"/>
      <color rgb="FFFF0000"/>
      <name val="Avenir Next"/>
    </font>
    <font>
      <b/>
      <sz val="11"/>
      <color rgb="FFFF0000"/>
      <name val="Avenir Next"/>
    </font>
    <font>
      <b/>
      <sz val="10"/>
      <name val="Avenir Next Regular"/>
    </font>
    <font>
      <b/>
      <sz val="10"/>
      <name val="Arial"/>
    </font>
    <font>
      <b/>
      <sz val="11"/>
      <color rgb="FFFF0000"/>
      <name val="Avenir Next Regular"/>
    </font>
    <font>
      <i/>
      <sz val="11"/>
      <color theme="2" tint="0.39997558519241921"/>
      <name val="Avenir Next Regular"/>
    </font>
    <font>
      <i/>
      <sz val="11"/>
      <name val="Avenir Next Regular"/>
    </font>
    <font>
      <i/>
      <sz val="10"/>
      <color theme="1" tint="0.249977111117893"/>
      <name val="Avenir Next"/>
    </font>
    <font>
      <b/>
      <sz val="12"/>
      <color theme="4" tint="-0.499984740745262"/>
      <name val="Arial"/>
    </font>
    <font>
      <b/>
      <sz val="20"/>
      <color theme="4" tint="-0.499984740745262"/>
      <name val="Arial"/>
    </font>
    <font>
      <b/>
      <sz val="12"/>
      <color theme="0"/>
      <name val="Avenir Next Regular"/>
    </font>
    <font>
      <b/>
      <sz val="13"/>
      <color theme="0"/>
      <name val="Avenir Next Regular"/>
    </font>
    <font>
      <b/>
      <sz val="13"/>
      <color rgb="FF000000"/>
      <name val="Avenir Next"/>
    </font>
    <font>
      <b/>
      <sz val="12"/>
      <color theme="1"/>
      <name val="Avenir Next"/>
    </font>
    <font>
      <i/>
      <sz val="11"/>
      <color theme="1" tint="0.34998626667073579"/>
      <name val="Avenir Next"/>
    </font>
    <font>
      <sz val="11"/>
      <color theme="2" tint="0.39997558519241921"/>
      <name val="Avenir Next Regular"/>
    </font>
    <font>
      <b/>
      <sz val="11"/>
      <color theme="2" tint="0.39997558519241921"/>
      <name val="Avenir Next Regular"/>
    </font>
    <font>
      <i/>
      <sz val="11"/>
      <color rgb="FFFF0000"/>
      <name val="Avenir Next Regular"/>
    </font>
    <font>
      <sz val="11"/>
      <color rgb="FFFF0000"/>
      <name val="Arial"/>
    </font>
    <font>
      <i/>
      <sz val="11"/>
      <color rgb="FFFF0000"/>
      <name val="Arial"/>
    </font>
    <font>
      <b/>
      <sz val="11"/>
      <color rgb="FF979797"/>
      <name val="Avenir Next"/>
    </font>
    <font>
      <sz val="12"/>
      <name val="Avenir Next Regular"/>
    </font>
    <font>
      <b/>
      <sz val="12"/>
      <name val="Avenir Next Regular"/>
    </font>
    <font>
      <sz val="11"/>
      <color rgb="FF2F2B20"/>
      <name val="Avenir Next Regular"/>
    </font>
    <font>
      <b/>
      <sz val="11"/>
      <color rgb="FFFFFFFF"/>
      <name val="Avenir Next Regular"/>
    </font>
    <font>
      <b/>
      <sz val="20"/>
      <name val="Avenir Next Regular"/>
    </font>
    <font>
      <b/>
      <sz val="16"/>
      <color indexed="9"/>
      <name val="Avenir Next"/>
    </font>
    <font>
      <sz val="11"/>
      <name val="Avenir Next"/>
    </font>
    <font>
      <b/>
      <sz val="11"/>
      <color rgb="FFFFFF00"/>
      <name val="Avenir Next Regular"/>
    </font>
    <font>
      <sz val="11"/>
      <color indexed="205"/>
      <name val="Avenir Next Regular"/>
    </font>
    <font>
      <b/>
      <sz val="11"/>
      <color indexed="205"/>
      <name val="Avenir Next Regular"/>
    </font>
    <font>
      <sz val="10"/>
      <name val="Verdana"/>
    </font>
    <font>
      <b/>
      <sz val="12"/>
      <name val="Arial Narrow"/>
      <family val="2"/>
    </font>
    <font>
      <sz val="12"/>
      <name val="Verdana"/>
      <family val="2"/>
    </font>
    <font>
      <b/>
      <sz val="13"/>
      <color rgb="FF000000"/>
      <name val="Lucida Grande"/>
    </font>
    <font>
      <b/>
      <sz val="12"/>
      <name val="Arial"/>
      <family val="2"/>
    </font>
    <font>
      <sz val="12"/>
      <color rgb="FFFFFF00"/>
      <name val="Verdana"/>
      <family val="2"/>
    </font>
    <font>
      <b/>
      <sz val="12"/>
      <color rgb="FFDD0806"/>
      <name val="Arial Narrow"/>
    </font>
    <font>
      <sz val="12"/>
      <name val="宋体"/>
      <charset val="134"/>
    </font>
    <font>
      <sz val="16"/>
      <name val="Verdana"/>
    </font>
    <font>
      <sz val="12"/>
      <name val="Arial Narrow"/>
      <family val="2"/>
    </font>
    <font>
      <b/>
      <sz val="12"/>
      <color rgb="FFDD0806"/>
      <name val="Verdana"/>
      <family val="2"/>
    </font>
    <font>
      <b/>
      <sz val="10"/>
      <color rgb="FFDD0806"/>
      <name val="Verdana"/>
    </font>
    <font>
      <sz val="10"/>
      <color rgb="FFDD0806"/>
      <name val="Verdana"/>
      <family val="2"/>
    </font>
    <font>
      <sz val="10"/>
      <color rgb="FFFFFFFF"/>
      <name val="Verdana"/>
      <family val="2"/>
    </font>
    <font>
      <sz val="12"/>
      <color theme="1"/>
      <name val="Avenir Next"/>
    </font>
    <font>
      <sz val="16"/>
      <color rgb="FFFF0000"/>
      <name val="Avenir Next Regular"/>
    </font>
    <font>
      <sz val="14"/>
      <color rgb="FFFF0000"/>
      <name val="Avenir Next"/>
    </font>
    <font>
      <b/>
      <sz val="11"/>
      <color rgb="FF000000"/>
      <name val="Avenir Next"/>
    </font>
    <font>
      <sz val="11"/>
      <color theme="1"/>
      <name val="Avenir Next"/>
    </font>
    <font>
      <b/>
      <sz val="12"/>
      <color theme="0"/>
      <name val="Avenir Next"/>
    </font>
    <font>
      <b/>
      <sz val="9"/>
      <color indexed="81"/>
      <name val="Arial"/>
    </font>
  </fonts>
  <fills count="33">
    <fill>
      <patternFill patternType="none"/>
    </fill>
    <fill>
      <patternFill patternType="gray125"/>
    </fill>
    <fill>
      <patternFill patternType="solid">
        <fgColor indexed="12"/>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C0A318"/>
        <bgColor rgb="FF000000"/>
      </patternFill>
    </fill>
    <fill>
      <patternFill patternType="solid">
        <fgColor rgb="FFB1DFE7"/>
        <bgColor rgb="FF000000"/>
      </patternFill>
    </fill>
    <fill>
      <patternFill patternType="solid">
        <fgColor rgb="FF8BCEDA"/>
        <bgColor rgb="FF000000"/>
      </patternFill>
    </fill>
    <fill>
      <patternFill patternType="solid">
        <fgColor rgb="FFFFFFFF"/>
        <bgColor rgb="FF000000"/>
      </patternFill>
    </fill>
    <fill>
      <patternFill patternType="solid">
        <fgColor theme="0"/>
        <bgColor rgb="FF000000"/>
      </patternFill>
    </fill>
    <fill>
      <patternFill patternType="solid">
        <fgColor rgb="FF2E8392"/>
        <bgColor rgb="FF000000"/>
      </patternFill>
    </fill>
    <fill>
      <patternFill patternType="solid">
        <fgColor theme="3" tint="0.79998168889431442"/>
        <bgColor indexed="64"/>
      </patternFill>
    </fill>
    <fill>
      <patternFill patternType="solid">
        <fgColor rgb="FFC0C0C0"/>
        <bgColor rgb="FF000000"/>
      </patternFill>
    </fill>
    <fill>
      <patternFill patternType="solid">
        <fgColor rgb="FF969696"/>
        <bgColor rgb="FF000000"/>
      </patternFill>
    </fill>
    <fill>
      <patternFill patternType="solid">
        <fgColor rgb="FF9BBB59"/>
        <bgColor rgb="FF000000"/>
      </patternFill>
    </fill>
    <fill>
      <patternFill patternType="solid">
        <fgColor rgb="FFC4D79B"/>
        <bgColor rgb="FF000000"/>
      </patternFill>
    </fill>
    <fill>
      <patternFill patternType="solid">
        <fgColor rgb="FFD8E4BC"/>
        <bgColor rgb="FF000000"/>
      </patternFill>
    </fill>
    <fill>
      <patternFill patternType="solid">
        <fgColor rgb="FFEBF1DE"/>
        <bgColor rgb="FF000000"/>
      </patternFill>
    </fill>
    <fill>
      <patternFill patternType="solid">
        <fgColor rgb="FFFFFF00"/>
        <bgColor rgb="FF000000"/>
      </patternFill>
    </fill>
    <fill>
      <patternFill patternType="solid">
        <fgColor rgb="FFF0DE8A"/>
        <bgColor rgb="FF000000"/>
      </patternFill>
    </fill>
  </fills>
  <borders count="115">
    <border>
      <left/>
      <right/>
      <top/>
      <bottom/>
      <diagonal/>
    </border>
    <border>
      <left style="thin">
        <color indexed="10"/>
      </left>
      <right/>
      <top/>
      <bottom/>
      <diagonal/>
    </border>
    <border>
      <left/>
      <right/>
      <top/>
      <bottom/>
      <diagonal/>
    </border>
    <border>
      <left/>
      <right style="thin">
        <color indexed="14"/>
      </right>
      <top/>
      <bottom/>
      <diagonal/>
    </border>
    <border>
      <left/>
      <right/>
      <top/>
      <bottom style="thin">
        <color indexed="14"/>
      </bottom>
      <diagonal/>
    </border>
    <border>
      <left/>
      <right style="thin">
        <color indexed="14"/>
      </right>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top style="thin">
        <color indexed="14"/>
      </top>
      <bottom style="thin">
        <color indexed="14"/>
      </bottom>
      <diagonal/>
    </border>
    <border>
      <left style="thin">
        <color indexed="14"/>
      </left>
      <right/>
      <top/>
      <bottom/>
      <diagonal/>
    </border>
    <border>
      <left/>
      <right/>
      <top style="thin">
        <color indexed="14"/>
      </top>
      <bottom/>
      <diagonal/>
    </border>
    <border>
      <left style="thin">
        <color indexed="14"/>
      </left>
      <right style="thin">
        <color indexed="14"/>
      </right>
      <top/>
      <bottom style="thin">
        <color indexed="14"/>
      </bottom>
      <diagonal/>
    </border>
    <border>
      <left style="thin">
        <color indexed="14"/>
      </left>
      <right style="thin">
        <color indexed="14"/>
      </right>
      <top style="thin">
        <color indexed="14"/>
      </top>
      <bottom/>
      <diagonal/>
    </border>
    <border>
      <left style="thin">
        <color indexed="14"/>
      </left>
      <right style="thin">
        <color indexed="1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indexed="15"/>
      </right>
      <top style="thin">
        <color indexed="15"/>
      </top>
      <bottom style="thin">
        <color indexed="15"/>
      </bottom>
      <diagonal/>
    </border>
    <border>
      <left style="medium">
        <color auto="1"/>
      </left>
      <right style="thin">
        <color indexed="15"/>
      </right>
      <top style="thin">
        <color indexed="15"/>
      </top>
      <bottom style="medium">
        <color auto="1"/>
      </bottom>
      <diagonal/>
    </border>
    <border>
      <left/>
      <right/>
      <top/>
      <bottom style="medium">
        <color auto="1"/>
      </bottom>
      <diagonal/>
    </border>
    <border>
      <left/>
      <right style="thin">
        <color indexed="14"/>
      </right>
      <top/>
      <bottom style="medium">
        <color auto="1"/>
      </bottom>
      <diagonal/>
    </border>
    <border>
      <left style="thin">
        <color indexed="14"/>
      </left>
      <right style="thin">
        <color indexed="14"/>
      </right>
      <top style="thin">
        <color indexed="14"/>
      </top>
      <bottom style="medium">
        <color auto="1"/>
      </bottom>
      <diagonal/>
    </border>
    <border>
      <left style="thin">
        <color indexed="14"/>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14"/>
      </bottom>
      <diagonal/>
    </border>
    <border>
      <left style="medium">
        <color auto="1"/>
      </left>
      <right style="thin">
        <color indexed="14"/>
      </right>
      <top style="thin">
        <color indexed="14"/>
      </top>
      <bottom style="thin">
        <color indexed="14"/>
      </bottom>
      <diagonal/>
    </border>
    <border>
      <left style="thin">
        <color indexed="14"/>
      </left>
      <right style="medium">
        <color auto="1"/>
      </right>
      <top style="thin">
        <color indexed="14"/>
      </top>
      <bottom style="thin">
        <color indexed="14"/>
      </bottom>
      <diagonal/>
    </border>
    <border>
      <left style="medium">
        <color auto="1"/>
      </left>
      <right style="thin">
        <color indexed="14"/>
      </right>
      <top style="thin">
        <color indexed="14"/>
      </top>
      <bottom style="medium">
        <color auto="1"/>
      </bottom>
      <diagonal/>
    </border>
    <border>
      <left style="thin">
        <color indexed="14"/>
      </left>
      <right style="medium">
        <color auto="1"/>
      </right>
      <top style="thin">
        <color indexed="14"/>
      </top>
      <bottom style="medium">
        <color auto="1"/>
      </bottom>
      <diagonal/>
    </border>
    <border>
      <left/>
      <right/>
      <top style="medium">
        <color auto="1"/>
      </top>
      <bottom style="thin">
        <color indexed="14"/>
      </bottom>
      <diagonal/>
    </border>
    <border>
      <left/>
      <right style="medium">
        <color auto="1"/>
      </right>
      <top style="medium">
        <color auto="1"/>
      </top>
      <bottom style="thin">
        <color indexed="14"/>
      </bottom>
      <diagonal/>
    </border>
    <border>
      <left/>
      <right style="medium">
        <color auto="1"/>
      </right>
      <top style="thin">
        <color indexed="14"/>
      </top>
      <bottom style="thin">
        <color indexed="14"/>
      </bottom>
      <diagonal/>
    </border>
    <border>
      <left style="thin">
        <color indexed="14"/>
      </left>
      <right/>
      <top style="thin">
        <color indexed="14"/>
      </top>
      <bottom style="medium">
        <color auto="1"/>
      </bottom>
      <diagonal/>
    </border>
    <border>
      <left/>
      <right/>
      <top style="thin">
        <color indexed="14"/>
      </top>
      <bottom style="medium">
        <color auto="1"/>
      </bottom>
      <diagonal/>
    </border>
    <border>
      <left/>
      <right style="medium">
        <color auto="1"/>
      </right>
      <top style="thin">
        <color indexed="14"/>
      </top>
      <bottom style="medium">
        <color auto="1"/>
      </bottom>
      <diagonal/>
    </border>
    <border>
      <left style="medium">
        <color auto="1"/>
      </left>
      <right/>
      <top style="thin">
        <color indexed="14"/>
      </top>
      <bottom/>
      <diagonal/>
    </border>
    <border>
      <left style="medium">
        <color auto="1"/>
      </left>
      <right/>
      <top style="thin">
        <color indexed="14"/>
      </top>
      <bottom style="medium">
        <color auto="1"/>
      </bottom>
      <diagonal/>
    </border>
    <border>
      <left/>
      <right style="thin">
        <color indexed="14"/>
      </right>
      <top style="thin">
        <color indexed="14"/>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top style="medium">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auto="1"/>
      </bottom>
      <diagonal/>
    </border>
    <border>
      <left style="medium">
        <color auto="1"/>
      </left>
      <right style="thin">
        <color theme="0" tint="-0.24994659260841701"/>
      </right>
      <top style="medium">
        <color auto="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right style="thin">
        <color theme="0" tint="-0.34998626667073579"/>
      </right>
      <top/>
      <bottom style="medium">
        <color auto="1"/>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bottom style="medium">
        <color auto="1"/>
      </bottom>
      <diagonal/>
    </border>
    <border>
      <left style="thin">
        <color rgb="FFA5A5A5"/>
      </left>
      <right/>
      <top/>
      <bottom style="thin">
        <color indexed="14"/>
      </bottom>
      <diagonal/>
    </border>
    <border>
      <left/>
      <right style="thin">
        <color rgb="FFA5A5A5"/>
      </right>
      <top/>
      <bottom style="thin">
        <color indexed="14"/>
      </bottom>
      <diagonal/>
    </border>
    <border>
      <left style="thin">
        <color indexed="15"/>
      </left>
      <right/>
      <top/>
      <bottom/>
      <diagonal/>
    </border>
    <border>
      <left style="medium">
        <color auto="1"/>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D9D9D9"/>
      </right>
      <top style="thin">
        <color rgb="FFD9D9D9"/>
      </top>
      <bottom style="thin">
        <color rgb="FFD9D9D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indexed="15"/>
      </left>
      <right/>
      <top/>
      <bottom style="medium">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auto="1"/>
      </left>
      <right/>
      <top/>
      <bottom style="thin">
        <color theme="0" tint="-0.249977111117893"/>
      </bottom>
      <diagonal/>
    </border>
    <border>
      <left style="medium">
        <color auto="1"/>
      </left>
      <right/>
      <top style="thin">
        <color theme="0" tint="-0.249977111117893"/>
      </top>
      <bottom style="thin">
        <color theme="0" tint="-0.249977111117893"/>
      </bottom>
      <diagonal/>
    </border>
    <border>
      <left style="medium">
        <color auto="1"/>
      </left>
      <right/>
      <top style="thin">
        <color theme="0" tint="-0.249977111117893"/>
      </top>
      <bottom style="medium">
        <color auto="1"/>
      </bottom>
      <diagonal/>
    </border>
    <border>
      <left/>
      <right/>
      <top style="thin">
        <color theme="0" tint="-0.249977111117893"/>
      </top>
      <bottom style="medium">
        <color auto="1"/>
      </bottom>
      <diagonal/>
    </border>
    <border>
      <left style="medium">
        <color auto="1"/>
      </left>
      <right style="thin">
        <color theme="0" tint="-0.14999847407452621"/>
      </right>
      <top style="medium">
        <color auto="1"/>
      </top>
      <bottom/>
      <diagonal/>
    </border>
    <border>
      <left style="thin">
        <color theme="0" tint="-0.14999847407452621"/>
      </left>
      <right style="thin">
        <color theme="0" tint="-0.14999847407452621"/>
      </right>
      <top style="medium">
        <color auto="1"/>
      </top>
      <bottom/>
      <diagonal/>
    </border>
    <border>
      <left style="thin">
        <color theme="0" tint="-0.14999847407452621"/>
      </left>
      <right style="medium">
        <color auto="1"/>
      </right>
      <top style="medium">
        <color auto="1"/>
      </top>
      <bottom/>
      <diagonal/>
    </border>
    <border>
      <left style="medium">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auto="1"/>
      </right>
      <top style="thin">
        <color theme="0" tint="-0.14999847407452621"/>
      </top>
      <bottom style="thin">
        <color theme="0" tint="-0.14999847407452621"/>
      </bottom>
      <diagonal/>
    </border>
    <border>
      <left style="medium">
        <color auto="1"/>
      </left>
      <right/>
      <top style="thin">
        <color theme="0" tint="-0.14999847407452621"/>
      </top>
      <bottom style="thin">
        <color theme="0" tint="-0.14999847407452621"/>
      </bottom>
      <diagonal/>
    </border>
    <border>
      <left/>
      <right style="medium">
        <color auto="1"/>
      </right>
      <top style="thin">
        <color rgb="FFD9D9D9"/>
      </top>
      <bottom style="thin">
        <color rgb="FFD9D9D9"/>
      </bottom>
      <diagonal/>
    </border>
    <border>
      <left style="medium">
        <color auto="1"/>
      </left>
      <right style="thin">
        <color theme="0" tint="-0.14999847407452621"/>
      </right>
      <top style="thin">
        <color theme="0" tint="-0.14999847407452621"/>
      </top>
      <bottom style="medium">
        <color auto="1"/>
      </bottom>
      <diagonal/>
    </border>
    <border>
      <left style="thin">
        <color theme="0" tint="-0.14999847407452621"/>
      </left>
      <right style="thin">
        <color theme="0" tint="-0.14999847407452621"/>
      </right>
      <top style="thin">
        <color theme="0" tint="-0.14999847407452621"/>
      </top>
      <bottom style="medium">
        <color auto="1"/>
      </bottom>
      <diagonal/>
    </border>
    <border>
      <left style="thin">
        <color theme="0" tint="-0.14999847407452621"/>
      </left>
      <right style="medium">
        <color auto="1"/>
      </right>
      <top style="thin">
        <color theme="0" tint="-0.14999847407452621"/>
      </top>
      <bottom style="medium">
        <color auto="1"/>
      </bottom>
      <diagonal/>
    </border>
    <border>
      <left style="thin">
        <color theme="0" tint="-0.14999847407452621"/>
      </left>
      <right/>
      <top style="medium">
        <color auto="1"/>
      </top>
      <bottom/>
      <diagonal/>
    </border>
    <border>
      <left style="thin">
        <color theme="0" tint="-0.14999847407452621"/>
      </left>
      <right/>
      <top style="thin">
        <color theme="0" tint="-0.14999847407452621"/>
      </top>
      <bottom style="thin">
        <color theme="0" tint="-0.14999847407452621"/>
      </bottom>
      <diagonal/>
    </border>
    <border>
      <left/>
      <right/>
      <top style="thin">
        <color rgb="FFD9D9D9"/>
      </top>
      <bottom style="thin">
        <color rgb="FFD9D9D9"/>
      </bottom>
      <diagonal/>
    </border>
    <border>
      <left style="thin">
        <color theme="0" tint="-0.14999847407452621"/>
      </left>
      <right/>
      <top style="thin">
        <color theme="0" tint="-0.14999847407452621"/>
      </top>
      <bottom style="medium">
        <color auto="1"/>
      </bottom>
      <diagonal/>
    </border>
    <border>
      <left/>
      <right style="thin">
        <color theme="0" tint="-0.14999847407452621"/>
      </right>
      <top style="medium">
        <color auto="1"/>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medium">
        <color auto="1"/>
      </bottom>
      <diagonal/>
    </border>
    <border>
      <left style="medium">
        <color auto="1"/>
      </left>
      <right style="thin">
        <color rgb="FFD9D9D9"/>
      </right>
      <top style="thin">
        <color rgb="FFD9D9D9"/>
      </top>
      <bottom style="thin">
        <color rgb="FFD9D9D9"/>
      </bottom>
      <diagonal/>
    </border>
    <border>
      <left/>
      <right style="medium">
        <color auto="1"/>
      </right>
      <top style="thin">
        <color theme="0" tint="-0.14999847407452621"/>
      </top>
      <bottom style="thin">
        <color theme="0" tint="-0.14999847407452621"/>
      </bottom>
      <diagonal/>
    </border>
    <border>
      <left style="thin">
        <color theme="0" tint="-0.14999847407452621"/>
      </left>
      <right style="thin">
        <color theme="0" tint="-0.14999847407452621"/>
      </right>
      <top style="thin">
        <color rgb="FFD9D9D9"/>
      </top>
      <bottom style="thin">
        <color rgb="FFD9D9D9"/>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style="thin">
        <color theme="3"/>
      </left>
      <right style="medium">
        <color auto="1"/>
      </right>
      <top style="thin">
        <color indexed="14"/>
      </top>
      <bottom style="thin">
        <color indexed="14"/>
      </bottom>
      <diagonal/>
    </border>
    <border>
      <left style="thin">
        <color theme="3"/>
      </left>
      <right style="medium">
        <color auto="1"/>
      </right>
      <top style="thin">
        <color indexed="14"/>
      </top>
      <bottom style="medium">
        <color auto="1"/>
      </bottom>
      <diagonal/>
    </border>
    <border>
      <left style="thin">
        <color theme="3"/>
      </left>
      <right style="medium">
        <color auto="1"/>
      </right>
      <top style="medium">
        <color auto="1"/>
      </top>
      <bottom style="thin">
        <color theme="0" tint="-0.24994659260841701"/>
      </bottom>
      <diagonal/>
    </border>
    <border>
      <left style="thin">
        <color theme="3"/>
      </left>
      <right style="medium">
        <color auto="1"/>
      </right>
      <top style="thin">
        <color theme="0" tint="-0.24994659260841701"/>
      </top>
      <bottom style="thin">
        <color theme="0" tint="-0.24994659260841701"/>
      </bottom>
      <diagonal/>
    </border>
    <border>
      <left style="thin">
        <color theme="3"/>
      </left>
      <right style="medium">
        <color auto="1"/>
      </right>
      <top style="thin">
        <color theme="0" tint="-0.24994659260841701"/>
      </top>
      <bottom style="medium">
        <color auto="1"/>
      </bottom>
      <diagonal/>
    </border>
    <border>
      <left style="double">
        <color indexed="13"/>
      </left>
      <right style="double">
        <color indexed="13"/>
      </right>
      <top style="double">
        <color indexed="13"/>
      </top>
      <bottom style="double">
        <color indexed="13"/>
      </bottom>
      <diagonal/>
    </border>
    <border>
      <left style="thin">
        <color indexed="13"/>
      </left>
      <right/>
      <top style="thin">
        <color indexed="13"/>
      </top>
      <bottom style="thin">
        <color indexed="13"/>
      </bottom>
      <diagonal/>
    </border>
    <border>
      <left style="medium">
        <color indexed="13"/>
      </left>
      <right style="double">
        <color indexed="13"/>
      </right>
      <top style="thin">
        <color indexed="13"/>
      </top>
      <bottom style="thin">
        <color indexed="13"/>
      </bottom>
      <diagonal/>
    </border>
    <border>
      <left/>
      <right style="double">
        <color indexed="13"/>
      </right>
      <top style="thin">
        <color indexed="13"/>
      </top>
      <bottom style="thin">
        <color indexed="13"/>
      </bottom>
      <diagonal/>
    </border>
    <border>
      <left style="double">
        <color indexed="13"/>
      </left>
      <right/>
      <top style="thin">
        <color indexed="13"/>
      </top>
      <bottom style="thin">
        <color indexed="13"/>
      </bottom>
      <diagonal/>
    </border>
    <border>
      <left style="double">
        <color indexed="13"/>
      </left>
      <right style="double">
        <color indexed="13"/>
      </right>
      <top style="thin">
        <color indexed="13"/>
      </top>
      <bottom style="thin">
        <color indexed="13"/>
      </bottom>
      <diagonal/>
    </border>
    <border>
      <left/>
      <right/>
      <top/>
      <bottom style="thin">
        <color auto="1"/>
      </bottom>
      <diagonal/>
    </border>
    <border>
      <left style="medium">
        <color indexed="13"/>
      </left>
      <right style="double">
        <color indexed="13"/>
      </right>
      <top style="thin">
        <color indexed="13"/>
      </top>
      <bottom/>
      <diagonal/>
    </border>
    <border>
      <left/>
      <right style="double">
        <color indexed="13"/>
      </right>
      <top style="thin">
        <color indexed="13"/>
      </top>
      <bottom/>
      <diagonal/>
    </border>
    <border>
      <left style="double">
        <color indexed="13"/>
      </left>
      <right/>
      <top style="thin">
        <color indexed="13"/>
      </top>
      <bottom/>
      <diagonal/>
    </border>
    <border>
      <left style="double">
        <color indexed="13"/>
      </left>
      <right style="double">
        <color indexed="13"/>
      </right>
      <top style="thin">
        <color indexed="13"/>
      </top>
      <bottom/>
      <diagonal/>
    </border>
    <border>
      <left style="thin">
        <color auto="1"/>
      </left>
      <right/>
      <top style="medium">
        <color auto="1"/>
      </top>
      <bottom/>
      <diagonal/>
    </border>
    <border>
      <left style="thin">
        <color auto="1"/>
      </left>
      <right/>
      <top/>
      <bottom/>
      <diagonal/>
    </border>
    <border>
      <left style="thin">
        <color theme="0" tint="-0.14999847407452621"/>
      </left>
      <right/>
      <top style="thin">
        <color rgb="FFD9D9D9"/>
      </top>
      <bottom style="thin">
        <color rgb="FFD9D9D9"/>
      </bottom>
      <diagonal/>
    </border>
    <border>
      <left style="thin">
        <color theme="0" tint="-0.14999847407452621"/>
      </left>
      <right style="thin">
        <color rgb="FFD9D9D9"/>
      </right>
      <top style="thin">
        <color rgb="FFD9D9D9"/>
      </top>
      <bottom style="thin">
        <color rgb="FFD9D9D9"/>
      </bottom>
      <diagonal/>
    </border>
    <border>
      <left style="thin">
        <color theme="0" tint="-0.14999847407452621"/>
      </left>
      <right style="medium">
        <color auto="1"/>
      </right>
      <top style="thin">
        <color rgb="FFD9D9D9"/>
      </top>
      <bottom style="thin">
        <color rgb="FFD9D9D9"/>
      </bottom>
      <diagonal/>
    </border>
    <border>
      <left/>
      <right/>
      <top style="thin">
        <color theme="0" tint="-0.14999847407452621"/>
      </top>
      <bottom style="medium">
        <color auto="1"/>
      </bottom>
      <diagonal/>
    </border>
    <border>
      <left/>
      <right style="medium">
        <color auto="1"/>
      </right>
      <top style="thin">
        <color theme="0" tint="-0.14999847407452621"/>
      </top>
      <bottom style="medium">
        <color auto="1"/>
      </bottom>
      <diagonal/>
    </border>
  </borders>
  <cellStyleXfs count="375">
    <xf numFmtId="0" fontId="0" fillId="0" borderId="0" applyNumberFormat="0" applyFill="0" applyBorder="0" applyProtection="0"/>
    <xf numFmtId="41"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6" fillId="0" borderId="2">
      <alignment vertical="center"/>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48">
    <xf numFmtId="0" fontId="0" fillId="0" borderId="0" xfId="0" applyFont="1" applyAlignment="1"/>
    <xf numFmtId="0" fontId="0" fillId="0" borderId="0" xfId="0" applyNumberFormat="1" applyFont="1" applyAlignment="1"/>
    <xf numFmtId="0" fontId="0" fillId="0" borderId="1" xfId="0" applyFont="1" applyBorder="1" applyAlignment="1"/>
    <xf numFmtId="0" fontId="2" fillId="2" borderId="2" xfId="0" applyFont="1" applyFill="1" applyBorder="1" applyAlignment="1">
      <alignment horizontal="left"/>
    </xf>
    <xf numFmtId="0" fontId="0" fillId="0" borderId="3" xfId="0" applyFont="1" applyBorder="1" applyAlignment="1"/>
    <xf numFmtId="0" fontId="0" fillId="0" borderId="2" xfId="0" applyFont="1" applyBorder="1" applyAlignment="1"/>
    <xf numFmtId="164" fontId="6" fillId="2" borderId="2" xfId="0" applyNumberFormat="1" applyFont="1" applyFill="1" applyBorder="1" applyAlignment="1">
      <alignment horizontal="left"/>
    </xf>
    <xf numFmtId="0" fontId="7" fillId="2" borderId="2" xfId="0" applyFont="1" applyFill="1" applyBorder="1" applyAlignment="1">
      <alignment horizontal="left" vertical="center" wrapText="1"/>
    </xf>
    <xf numFmtId="9" fontId="9" fillId="2" borderId="2" xfId="0" applyNumberFormat="1" applyFont="1" applyFill="1" applyBorder="1" applyAlignment="1">
      <alignment horizontal="center" vertical="center"/>
    </xf>
    <xf numFmtId="49" fontId="6" fillId="2" borderId="2" xfId="0" applyNumberFormat="1" applyFont="1" applyFill="1" applyBorder="1" applyAlignment="1"/>
    <xf numFmtId="49" fontId="0" fillId="2" borderId="2" xfId="0" applyNumberFormat="1" applyFont="1" applyFill="1" applyBorder="1" applyAlignment="1"/>
    <xf numFmtId="165" fontId="0" fillId="2" borderId="2" xfId="0" applyNumberFormat="1" applyFont="1" applyFill="1" applyBorder="1" applyAlignment="1">
      <alignment horizontal="left"/>
    </xf>
    <xf numFmtId="49" fontId="2" fillId="2" borderId="2" xfId="0" applyNumberFormat="1" applyFont="1" applyFill="1" applyBorder="1" applyAlignment="1">
      <alignment horizontal="left"/>
    </xf>
    <xf numFmtId="0" fontId="0" fillId="2" borderId="2" xfId="0" applyFont="1" applyFill="1" applyBorder="1" applyAlignment="1"/>
    <xf numFmtId="0" fontId="0" fillId="2" borderId="2" xfId="0" applyFont="1" applyFill="1" applyBorder="1" applyAlignment="1">
      <alignment horizontal="left"/>
    </xf>
    <xf numFmtId="49" fontId="0" fillId="2" borderId="2" xfId="0" applyNumberFormat="1" applyFont="1" applyFill="1" applyBorder="1" applyAlignment="1">
      <alignment horizontal="left"/>
    </xf>
    <xf numFmtId="0" fontId="0" fillId="0" borderId="0" xfId="0" applyNumberFormat="1" applyFont="1" applyAlignment="1"/>
    <xf numFmtId="0" fontId="7" fillId="2" borderId="2" xfId="0" applyFont="1" applyFill="1" applyBorder="1" applyAlignment="1">
      <alignment horizontal="right" vertical="center" wrapText="1"/>
    </xf>
    <xf numFmtId="0" fontId="0" fillId="2" borderId="2" xfId="0" applyFont="1" applyFill="1" applyBorder="1" applyAlignment="1">
      <alignment horizontal="right"/>
    </xf>
    <xf numFmtId="0" fontId="0" fillId="0" borderId="0" xfId="0" applyNumberFormat="1" applyFont="1" applyAlignment="1">
      <alignment horizontal="right"/>
    </xf>
    <xf numFmtId="0" fontId="10" fillId="0" borderId="0" xfId="0" applyNumberFormat="1" applyFont="1" applyAlignment="1"/>
    <xf numFmtId="0" fontId="0" fillId="0" borderId="2" xfId="0" applyNumberFormat="1" applyFont="1" applyBorder="1" applyAlignment="1"/>
    <xf numFmtId="49" fontId="3" fillId="2" borderId="2" xfId="0" applyNumberFormat="1" applyFont="1" applyFill="1" applyBorder="1" applyAlignment="1">
      <alignment horizontal="center"/>
    </xf>
    <xf numFmtId="0" fontId="16" fillId="2" borderId="2" xfId="0" applyFont="1" applyFill="1" applyBorder="1" applyAlignment="1">
      <alignment horizontal="left"/>
    </xf>
    <xf numFmtId="49" fontId="1" fillId="2" borderId="2" xfId="0" applyNumberFormat="1" applyFont="1" applyFill="1" applyBorder="1" applyAlignment="1">
      <alignment horizontal="left"/>
    </xf>
    <xf numFmtId="49" fontId="3" fillId="2" borderId="2" xfId="0" applyNumberFormat="1" applyFont="1" applyFill="1" applyBorder="1" applyAlignment="1">
      <alignment horizontal="center"/>
    </xf>
    <xf numFmtId="49" fontId="18" fillId="14" borderId="2" xfId="0" applyNumberFormat="1" applyFont="1" applyFill="1" applyBorder="1" applyAlignment="1">
      <alignment vertical="center" wrapText="1"/>
    </xf>
    <xf numFmtId="49" fontId="18" fillId="14" borderId="17" xfId="0" applyNumberFormat="1" applyFont="1" applyFill="1" applyBorder="1" applyAlignment="1">
      <alignment vertical="center" wrapText="1"/>
    </xf>
    <xf numFmtId="49" fontId="18" fillId="14" borderId="18" xfId="0" applyNumberFormat="1" applyFont="1" applyFill="1" applyBorder="1" applyAlignment="1">
      <alignment vertical="center" wrapText="1"/>
    </xf>
    <xf numFmtId="49" fontId="18" fillId="14" borderId="20" xfId="0" applyNumberFormat="1" applyFont="1" applyFill="1" applyBorder="1" applyAlignment="1">
      <alignment vertical="center" wrapText="1"/>
    </xf>
    <xf numFmtId="49" fontId="5" fillId="10" borderId="28" xfId="0" applyNumberFormat="1" applyFont="1" applyFill="1" applyBorder="1" applyAlignment="1">
      <alignment horizontal="center" vertical="center" wrapText="1"/>
    </xf>
    <xf numFmtId="49" fontId="5" fillId="10" borderId="34" xfId="0" applyNumberFormat="1" applyFont="1" applyFill="1" applyBorder="1" applyAlignment="1">
      <alignment horizontal="center" vertical="center" wrapText="1"/>
    </xf>
    <xf numFmtId="49" fontId="5" fillId="10" borderId="44" xfId="0" applyNumberFormat="1" applyFont="1" applyFill="1" applyBorder="1" applyAlignment="1">
      <alignment horizontal="center" vertical="center" wrapText="1"/>
    </xf>
    <xf numFmtId="49" fontId="5" fillId="10" borderId="45" xfId="0" applyNumberFormat="1" applyFont="1" applyFill="1" applyBorder="1" applyAlignment="1">
      <alignment horizontal="center" vertical="center" wrapText="1"/>
    </xf>
    <xf numFmtId="49" fontId="5" fillId="10" borderId="48" xfId="0" applyNumberFormat="1" applyFont="1" applyFill="1" applyBorder="1" applyAlignment="1">
      <alignment horizontal="center" vertical="center" wrapText="1"/>
    </xf>
    <xf numFmtId="49" fontId="21" fillId="14" borderId="16" xfId="0" applyNumberFormat="1" applyFont="1" applyFill="1" applyBorder="1" applyAlignment="1">
      <alignment vertical="center" wrapText="1"/>
    </xf>
    <xf numFmtId="49" fontId="22" fillId="4" borderId="28" xfId="0" applyNumberFormat="1" applyFont="1" applyFill="1" applyBorder="1" applyAlignment="1">
      <alignment vertical="center" wrapText="1"/>
    </xf>
    <xf numFmtId="49" fontId="19" fillId="15" borderId="21" xfId="0" applyNumberFormat="1" applyFont="1" applyFill="1" applyBorder="1" applyAlignment="1">
      <alignment horizontal="right" vertical="center" wrapText="1"/>
    </xf>
    <xf numFmtId="49" fontId="19" fillId="15" borderId="22" xfId="0" applyNumberFormat="1" applyFont="1" applyFill="1" applyBorder="1" applyAlignment="1">
      <alignment horizontal="right" vertical="center" wrapText="1"/>
    </xf>
    <xf numFmtId="49" fontId="19" fillId="15" borderId="6" xfId="0" applyNumberFormat="1" applyFont="1" applyFill="1" applyBorder="1" applyAlignment="1">
      <alignment horizontal="right" vertical="center" wrapText="1"/>
    </xf>
    <xf numFmtId="49" fontId="19" fillId="15" borderId="25" xfId="0" applyNumberFormat="1" applyFont="1" applyFill="1" applyBorder="1" applyAlignment="1">
      <alignment horizontal="right" vertical="center" wrapText="1"/>
    </xf>
    <xf numFmtId="0" fontId="33" fillId="0" borderId="10" xfId="0" applyFont="1" applyFill="1" applyBorder="1" applyAlignment="1" applyProtection="1">
      <alignment vertical="center" wrapText="1"/>
      <protection locked="0"/>
    </xf>
    <xf numFmtId="0" fontId="33" fillId="0" borderId="8" xfId="0" applyFont="1" applyFill="1" applyBorder="1" applyAlignment="1" applyProtection="1">
      <alignment vertical="center" wrapText="1"/>
      <protection locked="0"/>
    </xf>
    <xf numFmtId="49" fontId="4" fillId="5" borderId="29" xfId="0" applyNumberFormat="1" applyFont="1" applyFill="1" applyBorder="1" applyAlignment="1" applyProtection="1">
      <alignment horizontal="right" vertical="center" wrapText="1"/>
      <protection locked="0"/>
    </xf>
    <xf numFmtId="41" fontId="25" fillId="0" borderId="42" xfId="1" applyFont="1" applyBorder="1" applyAlignment="1" applyProtection="1">
      <alignment vertical="center"/>
      <protection locked="0"/>
    </xf>
    <xf numFmtId="41" fontId="25" fillId="0" borderId="46" xfId="1" applyFont="1" applyBorder="1" applyAlignment="1" applyProtection="1">
      <alignment vertical="center"/>
      <protection locked="0"/>
    </xf>
    <xf numFmtId="41" fontId="25" fillId="0" borderId="49" xfId="1" applyFont="1" applyBorder="1" applyAlignment="1" applyProtection="1">
      <alignment vertical="center"/>
      <protection locked="0"/>
    </xf>
    <xf numFmtId="41" fontId="25" fillId="0" borderId="35" xfId="1" applyFont="1" applyBorder="1" applyAlignment="1" applyProtection="1">
      <alignment vertical="center"/>
      <protection locked="0"/>
    </xf>
    <xf numFmtId="49" fontId="4" fillId="12" borderId="29" xfId="0" applyNumberFormat="1" applyFont="1" applyFill="1" applyBorder="1" applyAlignment="1" applyProtection="1">
      <alignment horizontal="right" vertical="center" wrapText="1"/>
      <protection locked="0"/>
    </xf>
    <xf numFmtId="41" fontId="26" fillId="13" borderId="9" xfId="1" applyFont="1" applyFill="1" applyBorder="1" applyAlignment="1" applyProtection="1">
      <alignment horizontal="right" vertical="center" wrapText="1"/>
      <protection locked="0"/>
    </xf>
    <xf numFmtId="41" fontId="26" fillId="13" borderId="6" xfId="0" applyNumberFormat="1" applyFont="1" applyFill="1" applyBorder="1" applyAlignment="1" applyProtection="1">
      <alignment horizontal="right" vertical="center" wrapText="1"/>
      <protection locked="0"/>
    </xf>
    <xf numFmtId="41" fontId="27" fillId="13" borderId="10" xfId="1" applyFont="1" applyFill="1" applyBorder="1" applyAlignment="1" applyProtection="1">
      <alignment horizontal="left" vertical="center" wrapText="1"/>
      <protection locked="0"/>
    </xf>
    <xf numFmtId="41" fontId="27" fillId="13" borderId="29" xfId="1" applyFont="1" applyFill="1" applyBorder="1" applyAlignment="1" applyProtection="1">
      <alignment horizontal="left" vertical="center" wrapText="1"/>
      <protection locked="0"/>
    </xf>
    <xf numFmtId="1" fontId="28" fillId="0" borderId="6" xfId="0" applyNumberFormat="1" applyFont="1" applyBorder="1" applyAlignment="1" applyProtection="1">
      <protection locked="0"/>
    </xf>
    <xf numFmtId="41" fontId="28" fillId="0" borderId="30" xfId="1" applyFont="1" applyBorder="1" applyAlignment="1" applyProtection="1">
      <protection locked="0"/>
    </xf>
    <xf numFmtId="49" fontId="29" fillId="8" borderId="29" xfId="0" applyNumberFormat="1" applyFont="1" applyFill="1" applyBorder="1" applyAlignment="1" applyProtection="1">
      <alignment horizontal="right" vertical="center" wrapText="1"/>
      <protection locked="0"/>
    </xf>
    <xf numFmtId="41" fontId="27" fillId="2" borderId="29" xfId="1" applyFont="1" applyFill="1" applyBorder="1" applyAlignment="1" applyProtection="1">
      <alignment vertical="center" wrapText="1"/>
      <protection locked="0"/>
    </xf>
    <xf numFmtId="49" fontId="29" fillId="7" borderId="29" xfId="0" applyNumberFormat="1" applyFont="1" applyFill="1" applyBorder="1" applyAlignment="1" applyProtection="1">
      <alignment horizontal="right" vertical="center" wrapText="1"/>
      <protection locked="0"/>
    </xf>
    <xf numFmtId="41" fontId="27" fillId="13" borderId="9" xfId="1" applyFont="1" applyFill="1" applyBorder="1" applyAlignment="1" applyProtection="1">
      <alignment horizontal="right" vertical="center" wrapText="1"/>
      <protection locked="0"/>
    </xf>
    <xf numFmtId="41" fontId="27" fillId="13" borderId="6" xfId="0" applyNumberFormat="1" applyFont="1" applyFill="1" applyBorder="1" applyAlignment="1" applyProtection="1">
      <alignment horizontal="right" vertical="center" wrapText="1"/>
      <protection locked="0"/>
    </xf>
    <xf numFmtId="41" fontId="27" fillId="2" borderId="10" xfId="1" applyFont="1" applyFill="1" applyBorder="1" applyAlignment="1" applyProtection="1">
      <alignment vertical="center" wrapText="1"/>
      <protection locked="0"/>
    </xf>
    <xf numFmtId="41" fontId="27" fillId="2" borderId="30" xfId="1" applyFont="1" applyFill="1" applyBorder="1" applyAlignment="1" applyProtection="1">
      <alignment vertical="center" wrapText="1"/>
      <protection locked="0"/>
    </xf>
    <xf numFmtId="49" fontId="30" fillId="9" borderId="29" xfId="0" applyNumberFormat="1" applyFont="1" applyFill="1" applyBorder="1" applyAlignment="1" applyProtection="1">
      <alignment horizontal="right" vertical="center" wrapText="1"/>
      <protection locked="0"/>
    </xf>
    <xf numFmtId="0" fontId="23" fillId="6" borderId="8" xfId="0" applyFont="1" applyFill="1" applyBorder="1" applyAlignment="1" applyProtection="1">
      <alignment horizontal="center" vertical="center" wrapText="1"/>
      <protection locked="0"/>
    </xf>
    <xf numFmtId="0" fontId="27" fillId="2" borderId="6" xfId="0" applyNumberFormat="1" applyFont="1" applyFill="1" applyBorder="1" applyAlignment="1" applyProtection="1">
      <alignment vertical="center" wrapText="1"/>
      <protection locked="0"/>
    </xf>
    <xf numFmtId="0" fontId="4" fillId="5" borderId="29" xfId="0" applyFont="1" applyFill="1" applyBorder="1" applyAlignment="1" applyProtection="1">
      <alignment horizontal="right" vertical="center" wrapText="1"/>
      <protection locked="0"/>
    </xf>
    <xf numFmtId="0" fontId="23" fillId="6" borderId="10" xfId="0" applyFont="1" applyFill="1" applyBorder="1" applyAlignment="1" applyProtection="1">
      <alignment horizontal="left" vertical="center" wrapText="1"/>
      <protection locked="0"/>
    </xf>
    <xf numFmtId="0" fontId="23" fillId="6" borderId="8" xfId="0" applyFont="1" applyFill="1" applyBorder="1" applyAlignment="1" applyProtection="1">
      <alignment horizontal="left" vertical="center" wrapText="1"/>
      <protection locked="0"/>
    </xf>
    <xf numFmtId="0" fontId="29" fillId="8" borderId="29" xfId="0" applyFont="1" applyFill="1" applyBorder="1" applyAlignment="1" applyProtection="1">
      <alignment horizontal="right" vertical="center" wrapText="1"/>
      <protection locked="0"/>
    </xf>
    <xf numFmtId="0" fontId="29" fillId="7" borderId="29" xfId="0" applyFont="1" applyFill="1" applyBorder="1" applyAlignment="1" applyProtection="1">
      <alignment horizontal="right" vertical="center" wrapText="1"/>
      <protection locked="0"/>
    </xf>
    <xf numFmtId="0" fontId="4" fillId="5" borderId="39" xfId="0" applyFont="1" applyFill="1" applyBorder="1" applyAlignment="1" applyProtection="1">
      <alignment horizontal="right" vertical="center" wrapText="1"/>
      <protection locked="0"/>
    </xf>
    <xf numFmtId="0" fontId="23" fillId="6" borderId="12"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right" vertical="center" wrapText="1"/>
      <protection locked="0"/>
    </xf>
    <xf numFmtId="0" fontId="23" fillId="6" borderId="37" xfId="0" applyFont="1" applyFill="1" applyBorder="1" applyAlignment="1" applyProtection="1">
      <alignment horizontal="left" vertical="center" wrapText="1"/>
      <protection locked="0"/>
    </xf>
    <xf numFmtId="41" fontId="25" fillId="0" borderId="43" xfId="1" applyFont="1" applyBorder="1" applyAlignment="1" applyProtection="1">
      <alignment vertical="center"/>
      <protection locked="0"/>
    </xf>
    <xf numFmtId="41" fontId="25" fillId="0" borderId="47" xfId="1" applyFont="1" applyBorder="1" applyAlignment="1" applyProtection="1">
      <alignment vertical="center"/>
      <protection locked="0"/>
    </xf>
    <xf numFmtId="41" fontId="25" fillId="0" borderId="50" xfId="1" applyFont="1" applyBorder="1" applyAlignment="1" applyProtection="1">
      <alignment vertical="center"/>
      <protection locked="0"/>
    </xf>
    <xf numFmtId="41" fontId="25" fillId="0" borderId="38" xfId="1" applyFont="1" applyBorder="1" applyAlignment="1" applyProtection="1">
      <alignment vertical="center"/>
      <protection locked="0"/>
    </xf>
    <xf numFmtId="41" fontId="27" fillId="13" borderId="41" xfId="1" applyFont="1" applyFill="1" applyBorder="1" applyAlignment="1" applyProtection="1">
      <alignment horizontal="right" vertical="center" wrapText="1"/>
      <protection locked="0"/>
    </xf>
    <xf numFmtId="41" fontId="27" fillId="13" borderId="25" xfId="0" applyNumberFormat="1" applyFont="1" applyFill="1" applyBorder="1" applyAlignment="1" applyProtection="1">
      <alignment horizontal="right" vertical="center" wrapText="1"/>
      <protection locked="0"/>
    </xf>
    <xf numFmtId="41" fontId="27" fillId="13" borderId="36" xfId="1" applyFont="1" applyFill="1" applyBorder="1" applyAlignment="1" applyProtection="1">
      <alignment horizontal="left" vertical="center" wrapText="1"/>
      <protection locked="0"/>
    </xf>
    <xf numFmtId="41" fontId="27" fillId="13" borderId="31" xfId="1" applyFont="1" applyFill="1" applyBorder="1" applyAlignment="1" applyProtection="1">
      <alignment horizontal="left" vertical="center" wrapText="1"/>
      <protection locked="0"/>
    </xf>
    <xf numFmtId="1" fontId="28" fillId="0" borderId="25" xfId="0" applyNumberFormat="1" applyFont="1" applyBorder="1" applyAlignment="1" applyProtection="1">
      <protection locked="0"/>
    </xf>
    <xf numFmtId="41" fontId="28" fillId="0" borderId="32" xfId="1" applyFont="1" applyBorder="1" applyAlignment="1" applyProtection="1">
      <protection locked="0"/>
    </xf>
    <xf numFmtId="0" fontId="7" fillId="3" borderId="2" xfId="0" applyFont="1" applyFill="1" applyBorder="1" applyAlignment="1" applyProtection="1">
      <alignment vertical="center" wrapText="1"/>
      <protection locked="0"/>
    </xf>
    <xf numFmtId="0" fontId="7" fillId="3" borderId="2" xfId="0" applyFont="1" applyFill="1" applyBorder="1" applyAlignment="1" applyProtection="1">
      <alignment horizontal="right" vertical="center" wrapText="1"/>
      <protection locked="0"/>
    </xf>
    <xf numFmtId="0" fontId="7" fillId="3" borderId="52" xfId="0" applyFont="1" applyFill="1" applyBorder="1" applyAlignment="1" applyProtection="1">
      <alignment vertical="center" wrapText="1"/>
      <protection locked="0"/>
    </xf>
    <xf numFmtId="0" fontId="7" fillId="3" borderId="53" xfId="0" applyFont="1" applyFill="1" applyBorder="1" applyAlignment="1" applyProtection="1">
      <alignment vertical="center" wrapText="1"/>
      <protection locked="0"/>
    </xf>
    <xf numFmtId="0" fontId="7" fillId="3" borderId="2" xfId="0" applyFont="1" applyFill="1" applyBorder="1" applyAlignment="1" applyProtection="1">
      <alignment horizontal="left" vertical="center" wrapText="1"/>
      <protection locked="0"/>
    </xf>
    <xf numFmtId="0" fontId="7" fillId="3" borderId="53" xfId="0" applyFont="1" applyFill="1" applyBorder="1" applyAlignment="1" applyProtection="1">
      <alignment horizontal="right" vertical="center" wrapText="1"/>
      <protection locked="0"/>
    </xf>
    <xf numFmtId="0" fontId="7" fillId="3" borderId="20"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right" vertical="center" wrapText="1"/>
      <protection locked="0"/>
    </xf>
    <xf numFmtId="0" fontId="7" fillId="3" borderId="51" xfId="0" applyFont="1" applyFill="1" applyBorder="1" applyAlignment="1" applyProtection="1">
      <alignment vertical="center" wrapText="1"/>
      <protection locked="0"/>
    </xf>
    <xf numFmtId="0" fontId="7" fillId="3" borderId="54" xfId="0" applyFont="1" applyFill="1" applyBorder="1" applyAlignment="1" applyProtection="1">
      <alignment vertical="center" wrapText="1"/>
      <protection locked="0"/>
    </xf>
    <xf numFmtId="0" fontId="7" fillId="3" borderId="23" xfId="0" applyFont="1" applyFill="1" applyBorder="1" applyAlignment="1" applyProtection="1">
      <alignment horizontal="left" vertical="center" wrapText="1"/>
      <protection locked="0"/>
    </xf>
    <xf numFmtId="0" fontId="7" fillId="3" borderId="54" xfId="0" applyFont="1" applyFill="1" applyBorder="1" applyAlignment="1" applyProtection="1">
      <alignment horizontal="right" vertical="center" wrapText="1"/>
      <protection locked="0"/>
    </xf>
    <xf numFmtId="0" fontId="7" fillId="3" borderId="23" xfId="0" applyFont="1" applyFill="1" applyBorder="1" applyAlignment="1" applyProtection="1">
      <alignment vertical="center" wrapText="1"/>
      <protection locked="0"/>
    </xf>
    <xf numFmtId="0" fontId="7" fillId="3" borderId="27" xfId="0" applyFont="1" applyFill="1" applyBorder="1" applyAlignment="1" applyProtection="1">
      <alignment horizontal="center" vertical="center" wrapText="1"/>
      <protection locked="0"/>
    </xf>
    <xf numFmtId="0" fontId="12" fillId="0" borderId="0" xfId="202" applyNumberFormat="1" applyAlignment="1">
      <alignment wrapText="1"/>
    </xf>
    <xf numFmtId="0" fontId="36" fillId="10" borderId="8" xfId="0" applyFont="1" applyFill="1" applyBorder="1" applyAlignment="1">
      <alignment vertical="center"/>
    </xf>
    <xf numFmtId="0" fontId="41" fillId="0" borderId="0" xfId="0" applyNumberFormat="1" applyFont="1" applyAlignment="1"/>
    <xf numFmtId="14" fontId="34" fillId="8" borderId="6" xfId="0" applyNumberFormat="1" applyFont="1" applyFill="1" applyBorder="1" applyAlignment="1" applyProtection="1">
      <alignment vertical="center"/>
      <protection locked="0"/>
    </xf>
    <xf numFmtId="0" fontId="34" fillId="13" borderId="6" xfId="0" applyFont="1" applyFill="1" applyBorder="1" applyAlignment="1" applyProtection="1">
      <alignment vertical="center"/>
      <protection locked="0"/>
    </xf>
    <xf numFmtId="14" fontId="40" fillId="13" borderId="6" xfId="0" applyNumberFormat="1" applyFont="1" applyFill="1" applyBorder="1" applyAlignment="1" applyProtection="1">
      <alignment horizontal="center" vertical="center"/>
      <protection locked="0"/>
    </xf>
    <xf numFmtId="0" fontId="35" fillId="13" borderId="6" xfId="0" applyFont="1" applyFill="1" applyBorder="1" applyAlignment="1" applyProtection="1">
      <alignment vertical="center"/>
      <protection locked="0"/>
    </xf>
    <xf numFmtId="0" fontId="34" fillId="7" borderId="6" xfId="0" applyFont="1" applyFill="1" applyBorder="1" applyAlignment="1" applyProtection="1">
      <alignment vertical="center"/>
      <protection locked="0"/>
    </xf>
    <xf numFmtId="14" fontId="15" fillId="13" borderId="6" xfId="0" applyNumberFormat="1" applyFont="1" applyFill="1" applyBorder="1" applyAlignment="1" applyProtection="1">
      <alignment horizontal="center" vertical="center"/>
      <protection locked="0"/>
    </xf>
    <xf numFmtId="0" fontId="34" fillId="8" borderId="6" xfId="0" applyFont="1" applyFill="1" applyBorder="1" applyAlignment="1" applyProtection="1">
      <alignment vertical="center"/>
      <protection locked="0"/>
    </xf>
    <xf numFmtId="0" fontId="23" fillId="13" borderId="10" xfId="0" applyFont="1" applyFill="1" applyBorder="1" applyAlignment="1" applyProtection="1">
      <alignment vertical="center" wrapText="1"/>
      <protection locked="0"/>
    </xf>
    <xf numFmtId="0" fontId="23" fillId="13" borderId="9" xfId="0" applyFont="1" applyFill="1" applyBorder="1" applyAlignment="1" applyProtection="1">
      <alignment vertical="center" wrapText="1"/>
      <protection locked="0"/>
    </xf>
    <xf numFmtId="0" fontId="23" fillId="2" borderId="10" xfId="0" applyFont="1" applyFill="1" applyBorder="1" applyAlignment="1" applyProtection="1">
      <alignment vertical="center" wrapText="1"/>
      <protection locked="0"/>
    </xf>
    <xf numFmtId="0" fontId="23" fillId="2" borderId="9" xfId="0" applyFont="1" applyFill="1" applyBorder="1" applyAlignment="1" applyProtection="1">
      <alignment vertical="center" wrapText="1"/>
      <protection locked="0"/>
    </xf>
    <xf numFmtId="0" fontId="33" fillId="0" borderId="9" xfId="0" applyFont="1" applyFill="1" applyBorder="1" applyAlignment="1" applyProtection="1">
      <alignment vertical="center" wrapText="1"/>
      <protection locked="0"/>
    </xf>
    <xf numFmtId="14" fontId="40" fillId="13" borderId="6" xfId="0" applyNumberFormat="1" applyFont="1" applyFill="1" applyBorder="1" applyAlignment="1" applyProtection="1">
      <alignment horizontal="right" vertical="center"/>
      <protection locked="0"/>
    </xf>
    <xf numFmtId="14" fontId="15" fillId="13" borderId="6" xfId="0" applyNumberFormat="1" applyFont="1" applyFill="1" applyBorder="1" applyAlignment="1" applyProtection="1">
      <alignment horizontal="right" vertical="center"/>
      <protection locked="0"/>
    </xf>
    <xf numFmtId="49" fontId="45" fillId="14" borderId="19" xfId="0" applyNumberFormat="1" applyFont="1" applyFill="1" applyBorder="1" applyAlignment="1">
      <alignment vertical="center"/>
    </xf>
    <xf numFmtId="0" fontId="37" fillId="16" borderId="7" xfId="0" applyFont="1" applyFill="1" applyBorder="1" applyAlignment="1">
      <alignment horizontal="center" vertical="center" wrapText="1"/>
    </xf>
    <xf numFmtId="0" fontId="37" fillId="16" borderId="5"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2" fillId="2" borderId="2" xfId="0" applyFont="1" applyFill="1" applyBorder="1" applyAlignment="1">
      <alignment vertical="center"/>
    </xf>
    <xf numFmtId="0" fontId="48" fillId="10" borderId="6" xfId="0" applyFont="1" applyFill="1" applyBorder="1" applyAlignment="1">
      <alignment horizontal="center" vertical="center" wrapText="1"/>
    </xf>
    <xf numFmtId="0" fontId="49" fillId="10" borderId="6" xfId="0" applyFont="1" applyFill="1" applyBorder="1" applyAlignment="1">
      <alignment horizontal="center" vertical="center"/>
    </xf>
    <xf numFmtId="0" fontId="49" fillId="10" borderId="10" xfId="0" applyFont="1" applyFill="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49" fontId="51" fillId="15" borderId="6" xfId="0" applyNumberFormat="1" applyFont="1" applyFill="1" applyBorder="1" applyAlignment="1">
      <alignment horizontal="right" vertical="center" wrapText="1"/>
    </xf>
    <xf numFmtId="49" fontId="23" fillId="6" borderId="10" xfId="0" applyNumberFormat="1" applyFont="1" applyFill="1" applyBorder="1" applyAlignment="1" applyProtection="1">
      <alignment horizontal="left" vertical="center" wrapText="1"/>
      <protection locked="0"/>
    </xf>
    <xf numFmtId="0" fontId="53" fillId="11" borderId="13" xfId="0" applyFont="1" applyFill="1" applyBorder="1" applyAlignment="1" applyProtection="1">
      <alignment vertical="center"/>
      <protection locked="0"/>
    </xf>
    <xf numFmtId="0" fontId="54" fillId="11" borderId="6" xfId="0" applyFont="1" applyFill="1" applyBorder="1" applyAlignment="1" applyProtection="1">
      <alignment vertical="center"/>
      <protection locked="0"/>
    </xf>
    <xf numFmtId="0" fontId="54" fillId="11" borderId="15" xfId="0" applyFont="1" applyFill="1" applyBorder="1" applyAlignment="1" applyProtection="1">
      <alignment vertical="center"/>
      <protection locked="0"/>
    </xf>
    <xf numFmtId="41" fontId="26" fillId="13" borderId="10" xfId="1" applyFont="1" applyFill="1" applyBorder="1" applyAlignment="1" applyProtection="1">
      <alignment horizontal="left" vertical="center" wrapText="1"/>
    </xf>
    <xf numFmtId="41" fontId="25" fillId="0" borderId="30" xfId="1" applyFont="1" applyBorder="1" applyAlignment="1" applyProtection="1">
      <alignment horizontal="right" vertical="center"/>
    </xf>
    <xf numFmtId="41" fontId="55" fillId="0" borderId="46" xfId="1" applyFont="1" applyBorder="1" applyAlignment="1" applyProtection="1">
      <alignment vertical="center"/>
      <protection locked="0"/>
    </xf>
    <xf numFmtId="41" fontId="55" fillId="0" borderId="49" xfId="1" applyFont="1" applyBorder="1" applyAlignment="1" applyProtection="1">
      <alignment vertical="center"/>
      <protection locked="0"/>
    </xf>
    <xf numFmtId="41" fontId="55" fillId="0" borderId="42" xfId="1" applyFont="1" applyBorder="1" applyAlignment="1" applyProtection="1">
      <alignment vertical="center"/>
      <protection locked="0"/>
    </xf>
    <xf numFmtId="41" fontId="55" fillId="0" borderId="35" xfId="1" applyFont="1" applyBorder="1" applyAlignment="1" applyProtection="1">
      <alignment vertical="center"/>
      <protection locked="0"/>
    </xf>
    <xf numFmtId="41" fontId="25" fillId="0" borderId="46" xfId="1" applyFont="1" applyBorder="1" applyAlignment="1" applyProtection="1">
      <alignment vertical="center"/>
    </xf>
    <xf numFmtId="41" fontId="25" fillId="0" borderId="35" xfId="1" applyFont="1" applyBorder="1" applyAlignment="1" applyProtection="1">
      <alignment vertical="center"/>
    </xf>
    <xf numFmtId="1" fontId="56" fillId="0" borderId="6" xfId="0" applyNumberFormat="1" applyFont="1" applyBorder="1" applyAlignment="1" applyProtection="1">
      <protection locked="0"/>
    </xf>
    <xf numFmtId="41" fontId="55" fillId="0" borderId="30" xfId="1" applyFont="1" applyBorder="1" applyAlignment="1" applyProtection="1">
      <alignment vertical="center"/>
      <protection locked="0"/>
    </xf>
    <xf numFmtId="41" fontId="56" fillId="0" borderId="30" xfId="1" applyFont="1" applyBorder="1" applyAlignment="1" applyProtection="1">
      <protection locked="0"/>
    </xf>
    <xf numFmtId="41" fontId="57" fillId="0" borderId="30" xfId="1" applyFont="1" applyBorder="1" applyAlignment="1" applyProtection="1">
      <alignment vertical="center"/>
      <protection locked="0"/>
    </xf>
    <xf numFmtId="49" fontId="58" fillId="19" borderId="58" xfId="0" applyNumberFormat="1" applyFont="1" applyFill="1" applyBorder="1" applyAlignment="1" applyProtection="1">
      <alignment horizontal="right" vertical="center" wrapText="1"/>
      <protection locked="0"/>
    </xf>
    <xf numFmtId="0" fontId="34" fillId="20" borderId="59" xfId="0" applyFont="1" applyFill="1" applyBorder="1" applyAlignment="1" applyProtection="1">
      <alignment vertical="center"/>
      <protection locked="0"/>
    </xf>
    <xf numFmtId="0" fontId="34" fillId="0" borderId="0" xfId="0" applyFont="1" applyAlignment="1">
      <alignment vertical="center"/>
    </xf>
    <xf numFmtId="14" fontId="34" fillId="0" borderId="0" xfId="0" applyNumberFormat="1" applyFont="1" applyAlignment="1">
      <alignment vertical="center"/>
    </xf>
    <xf numFmtId="41" fontId="34" fillId="0" borderId="0" xfId="1" applyFont="1" applyAlignment="1">
      <alignment vertical="center"/>
    </xf>
    <xf numFmtId="41" fontId="34" fillId="0" borderId="0" xfId="1" applyNumberFormat="1" applyFont="1" applyAlignment="1">
      <alignment vertical="center"/>
    </xf>
    <xf numFmtId="0" fontId="60" fillId="0" borderId="2" xfId="0" applyFont="1" applyBorder="1" applyAlignment="1">
      <alignment horizontal="center" vertical="center" wrapText="1"/>
    </xf>
    <xf numFmtId="0" fontId="61" fillId="22" borderId="61" xfId="0" applyFont="1" applyFill="1" applyBorder="1" applyAlignment="1">
      <alignment horizontal="center" vertical="center"/>
    </xf>
    <xf numFmtId="14" fontId="61" fillId="22" borderId="61" xfId="0" applyNumberFormat="1" applyFont="1" applyFill="1" applyBorder="1" applyAlignment="1">
      <alignment vertical="center"/>
    </xf>
    <xf numFmtId="41" fontId="61" fillId="22" borderId="61" xfId="1" applyFont="1" applyFill="1" applyBorder="1" applyAlignment="1">
      <alignment horizontal="center" vertical="center"/>
    </xf>
    <xf numFmtId="0" fontId="34" fillId="13" borderId="2" xfId="0" applyFont="1" applyFill="1" applyBorder="1" applyAlignment="1">
      <alignment vertical="center"/>
    </xf>
    <xf numFmtId="14" fontId="61" fillId="13" borderId="61" xfId="1" applyNumberFormat="1" applyFont="1" applyFill="1" applyBorder="1" applyAlignment="1">
      <alignment horizontal="center" vertical="center"/>
    </xf>
    <xf numFmtId="41" fontId="61" fillId="13" borderId="61" xfId="1" applyNumberFormat="1" applyFont="1" applyFill="1" applyBorder="1" applyAlignment="1">
      <alignment horizontal="center" vertical="center"/>
    </xf>
    <xf numFmtId="14" fontId="33" fillId="12" borderId="61" xfId="0" applyNumberFormat="1" applyFont="1" applyFill="1" applyBorder="1" applyAlignment="1">
      <alignment vertical="center"/>
    </xf>
    <xf numFmtId="14" fontId="34" fillId="0" borderId="61" xfId="0" applyNumberFormat="1" applyFont="1" applyBorder="1" applyAlignment="1">
      <alignment vertical="center"/>
    </xf>
    <xf numFmtId="41" fontId="34" fillId="0" borderId="61" xfId="1" applyFont="1" applyBorder="1" applyAlignment="1">
      <alignment vertical="center"/>
    </xf>
    <xf numFmtId="0" fontId="34" fillId="0" borderId="2" xfId="0" applyFont="1" applyBorder="1" applyAlignment="1">
      <alignment vertical="center"/>
    </xf>
    <xf numFmtId="0" fontId="62" fillId="23" borderId="60" xfId="0" applyFont="1" applyFill="1" applyBorder="1" applyAlignment="1">
      <alignment horizontal="left" vertical="center"/>
    </xf>
    <xf numFmtId="14" fontId="62" fillId="23" borderId="60" xfId="0" applyNumberFormat="1" applyFont="1" applyFill="1" applyBorder="1" applyAlignment="1">
      <alignment vertical="center"/>
    </xf>
    <xf numFmtId="0" fontId="35" fillId="0" borderId="61" xfId="0" applyFont="1" applyBorder="1" applyAlignment="1">
      <alignment horizontal="center" vertical="center"/>
    </xf>
    <xf numFmtId="0" fontId="33" fillId="0" borderId="2" xfId="0" applyFont="1" applyBorder="1" applyAlignment="1">
      <alignment vertical="center"/>
    </xf>
    <xf numFmtId="0" fontId="33" fillId="0" borderId="0" xfId="0" applyFont="1" applyAlignment="1">
      <alignment vertical="center"/>
    </xf>
    <xf numFmtId="0" fontId="34" fillId="0" borderId="0" xfId="0" applyFont="1" applyAlignment="1">
      <alignment horizontal="left" vertical="center"/>
    </xf>
    <xf numFmtId="0" fontId="59" fillId="15" borderId="64" xfId="0" applyFont="1" applyFill="1" applyBorder="1" applyAlignment="1">
      <alignment vertical="center"/>
    </xf>
    <xf numFmtId="0" fontId="59" fillId="15" borderId="65" xfId="0" applyFont="1" applyFill="1" applyBorder="1" applyAlignment="1">
      <alignment vertical="center"/>
    </xf>
    <xf numFmtId="0" fontId="34" fillId="13" borderId="0" xfId="0" applyFont="1" applyFill="1" applyAlignment="1">
      <alignment vertical="center"/>
    </xf>
    <xf numFmtId="0" fontId="34" fillId="13" borderId="0" xfId="0" applyFont="1" applyFill="1" applyAlignment="1">
      <alignment horizontal="left" vertical="center"/>
    </xf>
    <xf numFmtId="14" fontId="34" fillId="13" borderId="0" xfId="0" applyNumberFormat="1" applyFont="1" applyFill="1" applyAlignment="1">
      <alignment vertical="center"/>
    </xf>
    <xf numFmtId="41" fontId="34" fillId="13" borderId="0" xfId="1" applyFont="1" applyFill="1" applyAlignment="1">
      <alignment vertical="center"/>
    </xf>
    <xf numFmtId="41" fontId="34" fillId="13" borderId="0" xfId="1" applyNumberFormat="1" applyFont="1" applyFill="1" applyAlignment="1">
      <alignment vertical="center"/>
    </xf>
    <xf numFmtId="0" fontId="34" fillId="14" borderId="17" xfId="0" applyFont="1" applyFill="1" applyBorder="1" applyAlignment="1">
      <alignment vertical="center"/>
    </xf>
    <xf numFmtId="14" fontId="34" fillId="14" borderId="17" xfId="0" applyNumberFormat="1" applyFont="1" applyFill="1" applyBorder="1" applyAlignment="1">
      <alignment vertical="center"/>
    </xf>
    <xf numFmtId="41" fontId="34" fillId="14" borderId="17" xfId="1" applyFont="1" applyFill="1" applyBorder="1" applyAlignment="1">
      <alignment vertical="center"/>
    </xf>
    <xf numFmtId="41" fontId="34" fillId="14" borderId="17" xfId="1" applyNumberFormat="1" applyFont="1" applyFill="1" applyBorder="1" applyAlignment="1">
      <alignment vertical="center"/>
    </xf>
    <xf numFmtId="0" fontId="34" fillId="14" borderId="18" xfId="0" applyFont="1" applyFill="1" applyBorder="1" applyAlignment="1">
      <alignment vertical="center"/>
    </xf>
    <xf numFmtId="14" fontId="34" fillId="24" borderId="2" xfId="0" applyNumberFormat="1" applyFont="1" applyFill="1" applyBorder="1" applyAlignment="1">
      <alignment vertical="center"/>
    </xf>
    <xf numFmtId="41" fontId="34" fillId="24" borderId="2" xfId="1" applyFont="1" applyFill="1" applyBorder="1" applyAlignment="1">
      <alignment vertical="center"/>
    </xf>
    <xf numFmtId="41" fontId="34" fillId="24" borderId="2" xfId="1" applyNumberFormat="1" applyFont="1" applyFill="1" applyBorder="1" applyAlignment="1">
      <alignment vertical="center"/>
    </xf>
    <xf numFmtId="0" fontId="34" fillId="24" borderId="20" xfId="0" applyFont="1" applyFill="1" applyBorder="1" applyAlignment="1">
      <alignment vertical="center"/>
    </xf>
    <xf numFmtId="0" fontId="60" fillId="15" borderId="69" xfId="0" applyFont="1" applyFill="1" applyBorder="1" applyAlignment="1">
      <alignment vertical="center"/>
    </xf>
    <xf numFmtId="0" fontId="34" fillId="24" borderId="23" xfId="0" applyFont="1" applyFill="1" applyBorder="1" applyAlignment="1">
      <alignment vertical="center"/>
    </xf>
    <xf numFmtId="14" fontId="34" fillId="24" borderId="23" xfId="0" applyNumberFormat="1" applyFont="1" applyFill="1" applyBorder="1" applyAlignment="1">
      <alignment vertical="center"/>
    </xf>
    <xf numFmtId="41" fontId="34" fillId="24" borderId="23" xfId="1" applyFont="1" applyFill="1" applyBorder="1" applyAlignment="1">
      <alignment vertical="center"/>
    </xf>
    <xf numFmtId="41" fontId="34" fillId="24" borderId="23" xfId="1" applyNumberFormat="1" applyFont="1" applyFill="1" applyBorder="1" applyAlignment="1">
      <alignment vertical="center"/>
    </xf>
    <xf numFmtId="0" fontId="34" fillId="24" borderId="27" xfId="0" applyFont="1" applyFill="1" applyBorder="1" applyAlignment="1">
      <alignment vertical="center"/>
    </xf>
    <xf numFmtId="0" fontId="48" fillId="10" borderId="70" xfId="0" applyFont="1" applyFill="1" applyBorder="1" applyAlignment="1">
      <alignment horizontal="center" vertical="center" wrapText="1"/>
    </xf>
    <xf numFmtId="0" fontId="48" fillId="10" borderId="71" xfId="0" applyFont="1" applyFill="1" applyBorder="1" applyAlignment="1">
      <alignment horizontal="center" vertical="center" wrapText="1"/>
    </xf>
    <xf numFmtId="14" fontId="48" fillId="10" borderId="71" xfId="0" applyNumberFormat="1" applyFont="1" applyFill="1" applyBorder="1" applyAlignment="1">
      <alignment horizontal="center" vertical="center" wrapText="1"/>
    </xf>
    <xf numFmtId="41" fontId="48" fillId="10" borderId="71" xfId="1" applyFont="1" applyFill="1" applyBorder="1" applyAlignment="1">
      <alignment horizontal="center" vertical="center" wrapText="1"/>
    </xf>
    <xf numFmtId="0" fontId="48" fillId="10" borderId="72" xfId="0" applyFont="1" applyFill="1" applyBorder="1" applyAlignment="1">
      <alignment horizontal="center" vertical="center" wrapText="1"/>
    </xf>
    <xf numFmtId="0" fontId="61" fillId="22" borderId="73" xfId="0" applyFont="1" applyFill="1" applyBorder="1" applyAlignment="1">
      <alignment vertical="center"/>
    </xf>
    <xf numFmtId="0" fontId="34" fillId="13" borderId="74" xfId="0" applyFont="1" applyFill="1" applyBorder="1" applyAlignment="1">
      <alignment vertical="center"/>
    </xf>
    <xf numFmtId="0" fontId="61" fillId="13" borderId="73" xfId="0" applyFont="1" applyFill="1" applyBorder="1" applyAlignment="1">
      <alignment vertical="center"/>
    </xf>
    <xf numFmtId="0" fontId="33" fillId="12" borderId="74" xfId="0" applyFont="1" applyFill="1" applyBorder="1" applyAlignment="1">
      <alignment vertical="center"/>
    </xf>
    <xf numFmtId="0" fontId="34" fillId="0" borderId="74" xfId="0" applyFont="1" applyBorder="1" applyAlignment="1">
      <alignment vertical="center"/>
    </xf>
    <xf numFmtId="0" fontId="62" fillId="23" borderId="76" xfId="0" applyFont="1" applyFill="1" applyBorder="1" applyAlignment="1">
      <alignment vertical="center"/>
    </xf>
    <xf numFmtId="0" fontId="35" fillId="0" borderId="73" xfId="0" applyFont="1" applyBorder="1" applyAlignment="1">
      <alignment vertical="center"/>
    </xf>
    <xf numFmtId="0" fontId="33" fillId="12" borderId="78" xfId="0" applyFont="1" applyFill="1" applyBorder="1" applyAlignment="1">
      <alignment horizontal="left" vertical="center"/>
    </xf>
    <xf numFmtId="14" fontId="33" fillId="12" borderId="78" xfId="0" applyNumberFormat="1" applyFont="1" applyFill="1" applyBorder="1" applyAlignment="1">
      <alignment vertical="center"/>
    </xf>
    <xf numFmtId="0" fontId="33" fillId="12" borderId="79" xfId="0" applyFont="1" applyFill="1" applyBorder="1" applyAlignment="1">
      <alignment vertical="center"/>
    </xf>
    <xf numFmtId="0" fontId="48" fillId="10" borderId="84" xfId="0" applyFont="1" applyFill="1" applyBorder="1" applyAlignment="1">
      <alignment horizontal="center" vertical="center" wrapText="1"/>
    </xf>
    <xf numFmtId="0" fontId="48" fillId="10" borderId="80" xfId="0" applyFont="1" applyFill="1" applyBorder="1" applyAlignment="1">
      <alignment horizontal="center" vertical="center" wrapText="1"/>
    </xf>
    <xf numFmtId="1" fontId="61" fillId="22" borderId="81" xfId="0" applyNumberFormat="1" applyFont="1" applyFill="1" applyBorder="1" applyAlignment="1">
      <alignment horizontal="center" vertical="center"/>
    </xf>
    <xf numFmtId="1" fontId="61" fillId="13" borderId="81" xfId="0" applyNumberFormat="1" applyFont="1" applyFill="1" applyBorder="1" applyAlignment="1">
      <alignment horizontal="center" vertical="center"/>
    </xf>
    <xf numFmtId="1" fontId="34" fillId="0" borderId="81" xfId="0" applyNumberFormat="1" applyFont="1" applyBorder="1" applyAlignment="1">
      <alignment vertical="center"/>
    </xf>
    <xf numFmtId="14" fontId="48" fillId="10" borderId="70" xfId="0" applyNumberFormat="1" applyFont="1" applyFill="1" applyBorder="1" applyAlignment="1">
      <alignment horizontal="center" vertical="center" wrapText="1"/>
    </xf>
    <xf numFmtId="14" fontId="48" fillId="10" borderId="72" xfId="0" applyNumberFormat="1" applyFont="1" applyFill="1" applyBorder="1" applyAlignment="1">
      <alignment horizontal="center" vertical="center" wrapText="1"/>
    </xf>
    <xf numFmtId="1" fontId="61" fillId="22" borderId="73" xfId="0" applyNumberFormat="1" applyFont="1" applyFill="1" applyBorder="1" applyAlignment="1">
      <alignment horizontal="center" vertical="center"/>
    </xf>
    <xf numFmtId="1" fontId="61" fillId="22" borderId="74" xfId="0" applyNumberFormat="1" applyFont="1" applyFill="1" applyBorder="1" applyAlignment="1">
      <alignment vertical="center"/>
    </xf>
    <xf numFmtId="14" fontId="33" fillId="12" borderId="73" xfId="0" applyNumberFormat="1" applyFont="1" applyFill="1" applyBorder="1" applyAlignment="1">
      <alignment vertical="center"/>
    </xf>
    <xf numFmtId="14" fontId="62" fillId="23" borderId="87" xfId="0" applyNumberFormat="1" applyFont="1" applyFill="1" applyBorder="1" applyAlignment="1">
      <alignment vertical="center"/>
    </xf>
    <xf numFmtId="14" fontId="34" fillId="0" borderId="74" xfId="0" applyNumberFormat="1" applyFont="1" applyBorder="1" applyAlignment="1">
      <alignment vertical="center"/>
    </xf>
    <xf numFmtId="14" fontId="33" fillId="12" borderId="77" xfId="0" applyNumberFormat="1" applyFont="1" applyFill="1" applyBorder="1" applyAlignment="1">
      <alignment vertical="center"/>
    </xf>
    <xf numFmtId="0" fontId="61" fillId="22" borderId="85" xfId="0" applyFont="1" applyFill="1" applyBorder="1" applyAlignment="1">
      <alignment horizontal="left" vertical="center"/>
    </xf>
    <xf numFmtId="0" fontId="33" fillId="12" borderId="85" xfId="0" applyFont="1" applyFill="1" applyBorder="1" applyAlignment="1">
      <alignment horizontal="left" vertical="center"/>
    </xf>
    <xf numFmtId="0" fontId="61" fillId="13" borderId="85" xfId="0" applyFont="1" applyFill="1" applyBorder="1" applyAlignment="1">
      <alignment horizontal="left" vertical="center"/>
    </xf>
    <xf numFmtId="0" fontId="34" fillId="0" borderId="85" xfId="0" applyFont="1" applyBorder="1" applyAlignment="1">
      <alignment horizontal="left" vertical="center"/>
    </xf>
    <xf numFmtId="0" fontId="33" fillId="12" borderId="86" xfId="0" applyFont="1" applyFill="1" applyBorder="1" applyAlignment="1">
      <alignment horizontal="left" vertical="center"/>
    </xf>
    <xf numFmtId="0" fontId="61" fillId="22" borderId="74" xfId="0" applyFont="1" applyFill="1" applyBorder="1" applyAlignment="1">
      <alignment horizontal="center" vertical="center"/>
    </xf>
    <xf numFmtId="0" fontId="61" fillId="13" borderId="74" xfId="0" applyFont="1" applyFill="1" applyBorder="1" applyAlignment="1">
      <alignment horizontal="center" vertical="center"/>
    </xf>
    <xf numFmtId="41" fontId="42" fillId="23" borderId="76" xfId="0" applyNumberFormat="1" applyFont="1" applyFill="1" applyBorder="1" applyAlignment="1">
      <alignment vertical="center"/>
    </xf>
    <xf numFmtId="14" fontId="42" fillId="12" borderId="74" xfId="0" applyNumberFormat="1" applyFont="1" applyFill="1" applyBorder="1" applyAlignment="1">
      <alignment vertical="center"/>
    </xf>
    <xf numFmtId="14" fontId="42" fillId="23" borderId="76" xfId="0" applyNumberFormat="1" applyFont="1" applyFill="1" applyBorder="1" applyAlignment="1">
      <alignment vertical="center"/>
    </xf>
    <xf numFmtId="14" fontId="42" fillId="12" borderId="79" xfId="0" applyNumberFormat="1" applyFont="1" applyFill="1" applyBorder="1" applyAlignment="1">
      <alignment vertical="center"/>
    </xf>
    <xf numFmtId="49" fontId="61" fillId="22" borderId="85" xfId="0" applyNumberFormat="1" applyFont="1" applyFill="1" applyBorder="1" applyAlignment="1">
      <alignment horizontal="left" vertical="center" wrapText="1"/>
    </xf>
    <xf numFmtId="49" fontId="3" fillId="2" borderId="2" xfId="0" applyNumberFormat="1" applyFont="1" applyFill="1" applyBorder="1" applyAlignment="1">
      <alignment horizontal="center"/>
    </xf>
    <xf numFmtId="49" fontId="4" fillId="4" borderId="33" xfId="0" applyNumberFormat="1" applyFont="1" applyFill="1" applyBorder="1" applyAlignment="1">
      <alignment horizontal="center" vertical="center"/>
    </xf>
    <xf numFmtId="49" fontId="4" fillId="4" borderId="34" xfId="0" applyNumberFormat="1" applyFont="1" applyFill="1" applyBorder="1" applyAlignment="1">
      <alignment horizontal="center" vertical="center"/>
    </xf>
    <xf numFmtId="1" fontId="57" fillId="0" borderId="6" xfId="0" applyNumberFormat="1" applyFont="1" applyBorder="1" applyAlignment="1" applyProtection="1">
      <alignment vertical="center"/>
      <protection locked="0"/>
    </xf>
    <xf numFmtId="167" fontId="27" fillId="13" borderId="9" xfId="1" applyNumberFormat="1" applyFont="1" applyFill="1" applyBorder="1" applyAlignment="1" applyProtection="1">
      <alignment horizontal="right" vertical="center" wrapText="1"/>
      <protection locked="0"/>
    </xf>
    <xf numFmtId="41" fontId="25" fillId="0" borderId="90" xfId="1" applyFont="1" applyBorder="1" applyAlignment="1" applyProtection="1">
      <alignment vertical="center"/>
      <protection locked="0"/>
    </xf>
    <xf numFmtId="41" fontId="25" fillId="0" borderId="91" xfId="1" applyFont="1" applyBorder="1" applyAlignment="1" applyProtection="1">
      <alignment vertical="center"/>
      <protection locked="0"/>
    </xf>
    <xf numFmtId="41" fontId="25" fillId="0" borderId="92" xfId="1" applyFont="1" applyBorder="1" applyAlignment="1" applyProtection="1">
      <alignment vertical="center"/>
      <protection locked="0"/>
    </xf>
    <xf numFmtId="41" fontId="25" fillId="0" borderId="93" xfId="1" applyFont="1" applyBorder="1" applyAlignment="1" applyProtection="1">
      <alignment vertical="center"/>
      <protection locked="0"/>
    </xf>
    <xf numFmtId="49" fontId="5" fillId="10" borderId="94" xfId="0" applyNumberFormat="1" applyFont="1" applyFill="1" applyBorder="1" applyAlignment="1">
      <alignment horizontal="center" vertical="center" wrapText="1"/>
    </xf>
    <xf numFmtId="41" fontId="25" fillId="0" borderId="95" xfId="1" applyFont="1" applyBorder="1" applyAlignment="1" applyProtection="1">
      <alignment vertical="center"/>
    </xf>
    <xf numFmtId="41" fontId="25" fillId="0" borderId="95" xfId="1" applyFont="1" applyBorder="1" applyAlignment="1" applyProtection="1">
      <alignment vertical="center"/>
      <protection locked="0"/>
    </xf>
    <xf numFmtId="41" fontId="55" fillId="0" borderId="95" xfId="1" applyFont="1" applyBorder="1" applyAlignment="1" applyProtection="1">
      <alignment vertical="center"/>
      <protection locked="0"/>
    </xf>
    <xf numFmtId="41" fontId="25" fillId="0" borderId="96" xfId="1" applyFont="1" applyBorder="1" applyAlignment="1" applyProtection="1">
      <alignment vertical="center"/>
      <protection locked="0"/>
    </xf>
    <xf numFmtId="0" fontId="66" fillId="12" borderId="81" xfId="0" applyFont="1" applyFill="1" applyBorder="1" applyAlignment="1">
      <alignment vertical="center"/>
    </xf>
    <xf numFmtId="0" fontId="66" fillId="23" borderId="82" xfId="0" applyFont="1" applyFill="1" applyBorder="1" applyAlignment="1">
      <alignment vertical="center"/>
    </xf>
    <xf numFmtId="0" fontId="66" fillId="12" borderId="83" xfId="0" applyFont="1" applyFill="1" applyBorder="1" applyAlignment="1">
      <alignment vertical="center"/>
    </xf>
    <xf numFmtId="0" fontId="59" fillId="15" borderId="2" xfId="0" applyFont="1" applyFill="1" applyBorder="1" applyAlignment="1">
      <alignment vertical="center"/>
    </xf>
    <xf numFmtId="0" fontId="60" fillId="15" borderId="23" xfId="0" applyFont="1" applyFill="1" applyBorder="1" applyAlignment="1">
      <alignment vertical="center"/>
    </xf>
    <xf numFmtId="49" fontId="61" fillId="22" borderId="81" xfId="0" applyNumberFormat="1" applyFont="1" applyFill="1" applyBorder="1" applyAlignment="1">
      <alignment horizontal="left" vertical="center"/>
    </xf>
    <xf numFmtId="0" fontId="61" fillId="13" borderId="81" xfId="0" applyFont="1" applyFill="1" applyBorder="1" applyAlignment="1">
      <alignment horizontal="left" vertical="center"/>
    </xf>
    <xf numFmtId="0" fontId="61" fillId="22" borderId="81" xfId="0" applyFont="1" applyFill="1" applyBorder="1" applyAlignment="1">
      <alignment horizontal="left" vertical="center"/>
    </xf>
    <xf numFmtId="0" fontId="33" fillId="12" borderId="81" xfId="0" applyFont="1" applyFill="1" applyBorder="1" applyAlignment="1">
      <alignment horizontal="left" vertical="center"/>
    </xf>
    <xf numFmtId="0" fontId="34" fillId="0" borderId="81" xfId="0" applyFont="1" applyBorder="1" applyAlignment="1">
      <alignment horizontal="left" vertical="center"/>
    </xf>
    <xf numFmtId="0" fontId="62" fillId="23" borderId="82" xfId="0" applyFont="1" applyFill="1" applyBorder="1" applyAlignment="1">
      <alignment horizontal="left" vertical="center"/>
    </xf>
    <xf numFmtId="0" fontId="33" fillId="12" borderId="83" xfId="0" applyFont="1" applyFill="1" applyBorder="1" applyAlignment="1">
      <alignment horizontal="left" vertical="center"/>
    </xf>
    <xf numFmtId="49" fontId="34" fillId="0" borderId="0" xfId="0" applyNumberFormat="1" applyFont="1" applyAlignment="1">
      <alignment horizontal="left" vertical="center"/>
    </xf>
    <xf numFmtId="0" fontId="23" fillId="13" borderId="10"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wrapText="1"/>
      <protection locked="0"/>
    </xf>
    <xf numFmtId="0" fontId="71" fillId="26" borderId="99" xfId="0" applyFont="1" applyFill="1" applyBorder="1" applyAlignment="1" applyProtection="1">
      <protection locked="0"/>
    </xf>
    <xf numFmtId="0" fontId="71" fillId="26" borderId="101" xfId="0" applyFont="1" applyFill="1" applyBorder="1" applyAlignment="1" applyProtection="1">
      <protection locked="0"/>
    </xf>
    <xf numFmtId="0" fontId="71" fillId="25" borderId="102" xfId="0" applyFont="1" applyFill="1" applyBorder="1" applyAlignment="1" applyProtection="1">
      <protection locked="0"/>
    </xf>
    <xf numFmtId="0" fontId="71" fillId="25" borderId="97" xfId="0" applyNumberFormat="1" applyFont="1" applyFill="1" applyBorder="1" applyAlignment="1" applyProtection="1">
      <protection locked="0"/>
    </xf>
    <xf numFmtId="0" fontId="63" fillId="14" borderId="17" xfId="0" applyFont="1" applyFill="1" applyBorder="1" applyAlignment="1">
      <alignment horizontal="left" vertical="center"/>
    </xf>
    <xf numFmtId="0" fontId="70" fillId="27" borderId="98" xfId="0" applyFont="1" applyFill="1" applyBorder="1" applyAlignment="1">
      <alignment horizontal="center" vertical="center"/>
    </xf>
    <xf numFmtId="0" fontId="70" fillId="28" borderId="99" xfId="0" applyFont="1" applyFill="1" applyBorder="1" applyAlignment="1">
      <alignment horizontal="center" vertical="center" wrapText="1"/>
    </xf>
    <xf numFmtId="0" fontId="70" fillId="28" borderId="100" xfId="0" applyFont="1" applyFill="1" applyBorder="1" applyAlignment="1">
      <alignment horizontal="center" vertical="center" wrapText="1"/>
    </xf>
    <xf numFmtId="0" fontId="70" fillId="29" borderId="99" xfId="0" applyFont="1" applyFill="1" applyBorder="1" applyAlignment="1">
      <alignment horizontal="center" vertical="center" wrapText="1"/>
    </xf>
    <xf numFmtId="0" fontId="70" fillId="29" borderId="100" xfId="0" applyFont="1" applyFill="1" applyBorder="1" applyAlignment="1">
      <alignment horizontal="center" vertical="center" wrapText="1"/>
    </xf>
    <xf numFmtId="0" fontId="70" fillId="30" borderId="99" xfId="0" applyFont="1" applyFill="1" applyBorder="1" applyAlignment="1">
      <alignment horizontal="center" vertical="center" wrapText="1"/>
    </xf>
    <xf numFmtId="0" fontId="70" fillId="30" borderId="100" xfId="0" applyFont="1" applyFill="1" applyBorder="1" applyAlignment="1">
      <alignment horizontal="center" vertical="center" wrapText="1"/>
    </xf>
    <xf numFmtId="0" fontId="70" fillId="31" borderId="2" xfId="0" applyFont="1" applyFill="1" applyBorder="1" applyAlignment="1">
      <alignment horizontal="center" vertical="center" wrapText="1"/>
    </xf>
    <xf numFmtId="0" fontId="71" fillId="27" borderId="98" xfId="0" applyFont="1" applyFill="1" applyBorder="1"/>
    <xf numFmtId="41" fontId="71" fillId="26" borderId="100" xfId="0" applyNumberFormat="1" applyFont="1" applyFill="1" applyBorder="1" applyAlignment="1" applyProtection="1">
      <protection locked="0"/>
    </xf>
    <xf numFmtId="41" fontId="71" fillId="25" borderId="99" xfId="0" applyNumberFormat="1" applyFont="1" applyFill="1" applyBorder="1" applyAlignment="1" applyProtection="1">
      <protection locked="0"/>
    </xf>
    <xf numFmtId="41" fontId="71" fillId="25" borderId="101" xfId="0" applyNumberFormat="1" applyFont="1" applyFill="1" applyBorder="1" applyAlignment="1" applyProtection="1">
      <protection locked="0"/>
    </xf>
    <xf numFmtId="2" fontId="74" fillId="25" borderId="97" xfId="0" applyNumberFormat="1" applyFont="1" applyFill="1" applyBorder="1" applyAlignment="1" applyProtection="1">
      <protection locked="0"/>
    </xf>
    <xf numFmtId="0" fontId="69" fillId="0" borderId="2" xfId="0" applyFont="1" applyFill="1" applyBorder="1"/>
    <xf numFmtId="0" fontId="80" fillId="0" borderId="2" xfId="0" applyFont="1" applyFill="1" applyBorder="1" applyAlignment="1">
      <alignment horizontal="center"/>
    </xf>
    <xf numFmtId="0" fontId="82" fillId="0" borderId="2" xfId="0" applyFont="1" applyFill="1" applyBorder="1" applyProtection="1">
      <protection hidden="1"/>
    </xf>
    <xf numFmtId="0" fontId="71" fillId="26" borderId="104" xfId="0" applyFont="1" applyFill="1" applyBorder="1" applyAlignment="1" applyProtection="1">
      <protection locked="0"/>
    </xf>
    <xf numFmtId="41" fontId="71" fillId="26" borderId="105" xfId="0" applyNumberFormat="1" applyFont="1" applyFill="1" applyBorder="1" applyAlignment="1" applyProtection="1">
      <protection locked="0"/>
    </xf>
    <xf numFmtId="0" fontId="71" fillId="26" borderId="106" xfId="0" applyFont="1" applyFill="1" applyBorder="1" applyAlignment="1" applyProtection="1">
      <protection locked="0"/>
    </xf>
    <xf numFmtId="41" fontId="71" fillId="25" borderId="104" xfId="0" applyNumberFormat="1" applyFont="1" applyFill="1" applyBorder="1" applyAlignment="1" applyProtection="1">
      <protection locked="0"/>
    </xf>
    <xf numFmtId="0" fontId="71" fillId="25" borderId="107" xfId="0" applyFont="1" applyFill="1" applyBorder="1" applyAlignment="1" applyProtection="1">
      <protection locked="0"/>
    </xf>
    <xf numFmtId="41" fontId="71" fillId="25" borderId="106" xfId="0" applyNumberFormat="1" applyFont="1" applyFill="1" applyBorder="1" applyAlignment="1" applyProtection="1">
      <protection locked="0"/>
    </xf>
    <xf numFmtId="0" fontId="78" fillId="0" borderId="2" xfId="0" applyFont="1" applyFill="1" applyBorder="1" applyAlignment="1">
      <alignment wrapText="1"/>
    </xf>
    <xf numFmtId="0" fontId="81" fillId="0" borderId="2" xfId="0" applyFont="1" applyFill="1" applyBorder="1"/>
    <xf numFmtId="0" fontId="60" fillId="15" borderId="10" xfId="0" applyFont="1" applyFill="1" applyBorder="1" applyAlignment="1">
      <alignment vertical="center" wrapText="1"/>
    </xf>
    <xf numFmtId="49" fontId="83" fillId="15" borderId="6" xfId="0" applyNumberFormat="1" applyFont="1" applyFill="1" applyBorder="1" applyAlignment="1">
      <alignment horizontal="right" vertical="center" wrapText="1"/>
    </xf>
    <xf numFmtId="49" fontId="18" fillId="14" borderId="109" xfId="0" applyNumberFormat="1" applyFont="1" applyFill="1" applyBorder="1" applyAlignment="1">
      <alignment vertical="center" wrapText="1"/>
    </xf>
    <xf numFmtId="49" fontId="21" fillId="14" borderId="108" xfId="0" applyNumberFormat="1" applyFont="1" applyFill="1" applyBorder="1" applyAlignment="1">
      <alignment vertical="center" wrapText="1"/>
    </xf>
    <xf numFmtId="49" fontId="29" fillId="14" borderId="17" xfId="0" applyNumberFormat="1" applyFont="1" applyFill="1" applyBorder="1" applyAlignment="1">
      <alignment vertical="center" wrapText="1"/>
    </xf>
    <xf numFmtId="49" fontId="85" fillId="15" borderId="17" xfId="0" applyNumberFormat="1" applyFont="1" applyFill="1" applyBorder="1" applyAlignment="1">
      <alignment horizontal="center" vertical="center" wrapText="1"/>
    </xf>
    <xf numFmtId="0" fontId="84" fillId="15" borderId="10" xfId="0" applyFont="1" applyFill="1" applyBorder="1" applyAlignment="1">
      <alignment vertical="center" wrapText="1"/>
    </xf>
    <xf numFmtId="0" fontId="60" fillId="15" borderId="6" xfId="0" applyFont="1" applyFill="1" applyBorder="1" applyAlignment="1">
      <alignment vertical="center" wrapText="1"/>
    </xf>
    <xf numFmtId="0" fontId="84" fillId="15" borderId="6" xfId="0" applyFont="1" applyFill="1" applyBorder="1" applyAlignment="1">
      <alignment vertical="center" wrapText="1"/>
    </xf>
    <xf numFmtId="0" fontId="37" fillId="16" borderId="7"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7" fillId="16" borderId="5" xfId="0" applyFont="1" applyFill="1" applyBorder="1" applyAlignment="1">
      <alignment horizontal="center" vertical="center" wrapText="1"/>
    </xf>
    <xf numFmtId="49" fontId="3" fillId="2" borderId="2" xfId="0" applyNumberFormat="1" applyFont="1" applyFill="1" applyBorder="1" applyAlignment="1">
      <alignment horizontal="center"/>
    </xf>
    <xf numFmtId="0" fontId="23" fillId="13" borderId="10"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16" fillId="2" borderId="2" xfId="0" applyFont="1" applyFill="1" applyBorder="1" applyAlignment="1"/>
    <xf numFmtId="49" fontId="65" fillId="9" borderId="29" xfId="0" applyNumberFormat="1" applyFont="1" applyFill="1" applyBorder="1" applyAlignment="1" applyProtection="1">
      <alignment horizontal="right" vertical="center" wrapText="1"/>
      <protection locked="0"/>
    </xf>
    <xf numFmtId="49" fontId="31" fillId="6" borderId="10" xfId="0" applyNumberFormat="1" applyFont="1" applyFill="1" applyBorder="1" applyAlignment="1" applyProtection="1">
      <alignment horizontal="left" vertical="center" wrapText="1"/>
      <protection locked="0"/>
    </xf>
    <xf numFmtId="49" fontId="31" fillId="6" borderId="8" xfId="0" applyNumberFormat="1" applyFont="1" applyFill="1" applyBorder="1" applyAlignment="1" applyProtection="1">
      <alignment horizontal="left" vertical="center" wrapText="1"/>
      <protection locked="0"/>
    </xf>
    <xf numFmtId="49" fontId="47" fillId="2" borderId="2" xfId="0" applyNumberFormat="1" applyFont="1" applyFill="1" applyBorder="1" applyAlignment="1">
      <alignment horizontal="center" vertical="center"/>
    </xf>
    <xf numFmtId="49" fontId="86" fillId="32" borderId="21" xfId="0" applyNumberFormat="1" applyFont="1" applyFill="1" applyBorder="1" applyAlignment="1">
      <alignment horizontal="right" vertical="center" wrapText="1"/>
    </xf>
    <xf numFmtId="49" fontId="86" fillId="32" borderId="22" xfId="0" applyNumberFormat="1" applyFont="1" applyFill="1" applyBorder="1" applyAlignment="1">
      <alignment horizontal="right" vertical="center" wrapText="1"/>
    </xf>
    <xf numFmtId="49" fontId="86" fillId="32" borderId="6" xfId="0" applyNumberFormat="1" applyFont="1" applyFill="1" applyBorder="1" applyAlignment="1">
      <alignment horizontal="right" vertical="center" wrapText="1"/>
    </xf>
    <xf numFmtId="49" fontId="86" fillId="32" borderId="25" xfId="0" applyNumberFormat="1" applyFont="1" applyFill="1" applyBorder="1" applyAlignment="1">
      <alignment horizontal="right" vertical="center" wrapText="1"/>
    </xf>
    <xf numFmtId="49" fontId="87" fillId="15" borderId="6" xfId="0" applyNumberFormat="1" applyFont="1" applyFill="1" applyBorder="1" applyAlignment="1">
      <alignment horizontal="right" vertical="center" wrapText="1"/>
    </xf>
    <xf numFmtId="49" fontId="47" fillId="2" borderId="1" xfId="0" applyNumberFormat="1" applyFont="1" applyFill="1" applyBorder="1" applyAlignment="1">
      <alignment horizontal="center" vertical="center" wrapText="1"/>
    </xf>
    <xf numFmtId="49" fontId="61" fillId="22" borderId="61" xfId="0" applyNumberFormat="1" applyFont="1" applyFill="1" applyBorder="1" applyAlignment="1">
      <alignment horizontal="left" vertical="center" wrapText="1"/>
    </xf>
    <xf numFmtId="0" fontId="61" fillId="13" borderId="61" xfId="0" applyFont="1" applyFill="1" applyBorder="1" applyAlignment="1">
      <alignment horizontal="left" vertical="center" wrapText="1"/>
    </xf>
    <xf numFmtId="0" fontId="61" fillId="22" borderId="61" xfId="0" applyFont="1" applyFill="1" applyBorder="1" applyAlignment="1">
      <alignment horizontal="left" vertical="center" wrapText="1"/>
    </xf>
    <xf numFmtId="0" fontId="33" fillId="12" borderId="61" xfId="0" applyFont="1" applyFill="1" applyBorder="1" applyAlignment="1">
      <alignment horizontal="left" vertical="center" wrapText="1"/>
    </xf>
    <xf numFmtId="0" fontId="34" fillId="0" borderId="61" xfId="0" applyFont="1" applyBorder="1" applyAlignment="1">
      <alignment horizontal="left" vertical="center" wrapText="1"/>
    </xf>
    <xf numFmtId="0" fontId="62" fillId="23" borderId="60" xfId="0" applyFont="1" applyFill="1" applyBorder="1" applyAlignment="1">
      <alignment horizontal="left" vertical="center" wrapText="1"/>
    </xf>
    <xf numFmtId="41" fontId="25" fillId="11" borderId="35" xfId="1" applyFont="1" applyFill="1" applyBorder="1" applyAlignment="1" applyProtection="1">
      <alignment vertical="center"/>
      <protection locked="0"/>
    </xf>
    <xf numFmtId="0" fontId="7" fillId="3" borderId="2" xfId="0" applyFont="1" applyFill="1" applyBorder="1" applyAlignment="1" applyProtection="1">
      <alignment horizontal="left" vertical="center" wrapText="1"/>
      <protection locked="0"/>
    </xf>
    <xf numFmtId="49" fontId="31" fillId="6" borderId="10" xfId="0" applyNumberFormat="1" applyFont="1" applyFill="1" applyBorder="1" applyAlignment="1" applyProtection="1">
      <alignment horizontal="left" vertical="center" wrapText="1"/>
      <protection locked="0"/>
    </xf>
    <xf numFmtId="49" fontId="31" fillId="6" borderId="8" xfId="0" applyNumberFormat="1" applyFont="1" applyFill="1" applyBorder="1" applyAlignment="1" applyProtection="1">
      <alignment horizontal="left" vertical="center" wrapText="1"/>
      <protection locked="0"/>
    </xf>
    <xf numFmtId="49" fontId="47" fillId="2" borderId="2" xfId="0" applyNumberFormat="1" applyFont="1" applyFill="1" applyBorder="1" applyAlignment="1">
      <alignment horizontal="center" vertical="center"/>
    </xf>
    <xf numFmtId="0" fontId="37" fillId="16" borderId="7"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7" fillId="16" borderId="5" xfId="0"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wrapText="1"/>
      <protection locked="0"/>
    </xf>
    <xf numFmtId="0" fontId="23" fillId="13" borderId="10"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0" fontId="63" fillId="14" borderId="17" xfId="0" applyFont="1" applyFill="1" applyBorder="1" applyAlignment="1">
      <alignment horizontal="left" vertical="center"/>
    </xf>
    <xf numFmtId="49" fontId="47" fillId="2" borderId="1" xfId="0" applyNumberFormat="1" applyFont="1" applyFill="1" applyBorder="1" applyAlignment="1">
      <alignment horizontal="center" vertical="center" wrapText="1"/>
    </xf>
    <xf numFmtId="41" fontId="26" fillId="2" borderId="10" xfId="1" applyFont="1" applyFill="1" applyBorder="1" applyAlignment="1" applyProtection="1">
      <alignment vertical="center" wrapText="1"/>
      <protection locked="0"/>
    </xf>
    <xf numFmtId="41" fontId="26" fillId="2" borderId="30" xfId="1" applyFont="1" applyFill="1" applyBorder="1" applyAlignment="1" applyProtection="1">
      <alignment vertical="center" wrapText="1"/>
      <protection locked="0"/>
    </xf>
    <xf numFmtId="1" fontId="27" fillId="13" borderId="6" xfId="0" applyNumberFormat="1" applyFont="1" applyFill="1" applyBorder="1" applyAlignment="1" applyProtection="1">
      <alignment horizontal="right" vertical="center" wrapText="1"/>
      <protection locked="0"/>
    </xf>
    <xf numFmtId="0" fontId="23" fillId="13" borderId="10"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0" fontId="37" fillId="16" borderId="7"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7" fillId="16" borderId="5" xfId="0"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14" fontId="35" fillId="0" borderId="8" xfId="0" applyNumberFormat="1" applyFont="1" applyFill="1" applyBorder="1" applyAlignment="1" applyProtection="1">
      <alignment vertical="center" wrapText="1"/>
      <protection locked="0"/>
    </xf>
    <xf numFmtId="41" fontId="48" fillId="10" borderId="72" xfId="1" applyFont="1" applyFill="1" applyBorder="1" applyAlignment="1">
      <alignment horizontal="center" vertical="center" wrapText="1"/>
    </xf>
    <xf numFmtId="0" fontId="48" fillId="10" borderId="17" xfId="0" applyFont="1" applyFill="1" applyBorder="1" applyAlignment="1">
      <alignment horizontal="center" vertical="center" wrapText="1"/>
    </xf>
    <xf numFmtId="41" fontId="61" fillId="22" borderId="74" xfId="1" applyFont="1" applyFill="1" applyBorder="1" applyAlignment="1">
      <alignment horizontal="center" vertical="center"/>
    </xf>
    <xf numFmtId="1" fontId="61" fillId="22" borderId="62" xfId="0" applyNumberFormat="1" applyFont="1" applyFill="1" applyBorder="1" applyAlignment="1">
      <alignment horizontal="center" vertical="center"/>
    </xf>
    <xf numFmtId="1" fontId="61" fillId="22" borderId="74" xfId="0" applyNumberFormat="1" applyFont="1" applyFill="1" applyBorder="1" applyAlignment="1">
      <alignment horizontal="center" vertical="center"/>
    </xf>
    <xf numFmtId="1" fontId="42" fillId="22" borderId="88" xfId="0" applyNumberFormat="1" applyFont="1" applyFill="1" applyBorder="1" applyAlignment="1">
      <alignment horizontal="center" vertical="center"/>
    </xf>
    <xf numFmtId="41" fontId="61" fillId="13" borderId="74" xfId="1" applyNumberFormat="1" applyFont="1" applyFill="1" applyBorder="1" applyAlignment="1">
      <alignment horizontal="center" vertical="center"/>
    </xf>
    <xf numFmtId="1" fontId="61" fillId="13" borderId="62" xfId="0" applyNumberFormat="1" applyFont="1" applyFill="1" applyBorder="1" applyAlignment="1">
      <alignment horizontal="center" vertical="center"/>
    </xf>
    <xf numFmtId="1" fontId="61" fillId="13" borderId="74" xfId="0" applyNumberFormat="1" applyFont="1" applyFill="1" applyBorder="1" applyAlignment="1">
      <alignment horizontal="center" vertical="center"/>
    </xf>
    <xf numFmtId="1" fontId="66" fillId="12" borderId="81" xfId="0" applyNumberFormat="1" applyFont="1" applyFill="1" applyBorder="1" applyAlignment="1">
      <alignment vertical="center"/>
    </xf>
    <xf numFmtId="41" fontId="33" fillId="12" borderId="61" xfId="1" applyFont="1" applyFill="1" applyBorder="1" applyAlignment="1">
      <alignment vertical="center"/>
    </xf>
    <xf numFmtId="41" fontId="66" fillId="12" borderId="74" xfId="1" applyFont="1" applyFill="1" applyBorder="1" applyAlignment="1">
      <alignment vertical="center"/>
    </xf>
    <xf numFmtId="1" fontId="66" fillId="12" borderId="62" xfId="0" applyNumberFormat="1" applyFont="1" applyFill="1" applyBorder="1" applyAlignment="1">
      <alignment vertical="center"/>
    </xf>
    <xf numFmtId="1" fontId="66" fillId="12" borderId="74" xfId="0" applyNumberFormat="1" applyFont="1" applyFill="1" applyBorder="1" applyAlignment="1">
      <alignment vertical="center"/>
    </xf>
    <xf numFmtId="14" fontId="42" fillId="12" borderId="85" xfId="0" applyNumberFormat="1" applyFont="1" applyFill="1" applyBorder="1" applyAlignment="1">
      <alignment vertical="center"/>
    </xf>
    <xf numFmtId="41" fontId="34" fillId="0" borderId="74" xfId="1" applyFont="1" applyBorder="1" applyAlignment="1">
      <alignment vertical="center"/>
    </xf>
    <xf numFmtId="1" fontId="34" fillId="0" borderId="62" xfId="0" applyNumberFormat="1" applyFont="1" applyBorder="1" applyAlignment="1">
      <alignment vertical="center"/>
    </xf>
    <xf numFmtId="1" fontId="34" fillId="0" borderId="74" xfId="0" applyNumberFormat="1" applyFont="1" applyBorder="1" applyAlignment="1">
      <alignment vertical="center"/>
    </xf>
    <xf numFmtId="0" fontId="66" fillId="23" borderId="110" xfId="0" applyFont="1" applyFill="1" applyBorder="1" applyAlignment="1">
      <alignment vertical="center"/>
    </xf>
    <xf numFmtId="41" fontId="62" fillId="23" borderId="111" xfId="0" applyNumberFormat="1" applyFont="1" applyFill="1" applyBorder="1" applyAlignment="1">
      <alignment vertical="center"/>
    </xf>
    <xf numFmtId="41" fontId="62" fillId="23" borderId="89" xfId="0" applyNumberFormat="1" applyFont="1" applyFill="1" applyBorder="1" applyAlignment="1">
      <alignment vertical="center"/>
    </xf>
    <xf numFmtId="0" fontId="66" fillId="23" borderId="112" xfId="0" applyFont="1" applyFill="1" applyBorder="1" applyAlignment="1">
      <alignment vertical="center"/>
    </xf>
    <xf numFmtId="14" fontId="42" fillId="23" borderId="60" xfId="0" applyNumberFormat="1" applyFont="1" applyFill="1" applyBorder="1" applyAlignment="1">
      <alignment vertical="center"/>
    </xf>
    <xf numFmtId="41" fontId="33" fillId="12" borderId="78" xfId="1" applyFont="1" applyFill="1" applyBorder="1" applyAlignment="1">
      <alignment vertical="center"/>
    </xf>
    <xf numFmtId="41" fontId="42" fillId="12" borderId="79" xfId="1" applyFont="1" applyFill="1" applyBorder="1" applyAlignment="1">
      <alignment vertical="center"/>
    </xf>
    <xf numFmtId="0" fontId="66" fillId="12" borderId="113" xfId="0" applyFont="1" applyFill="1" applyBorder="1" applyAlignment="1">
      <alignment vertical="center"/>
    </xf>
    <xf numFmtId="0" fontId="66" fillId="12" borderId="79" xfId="0" applyFont="1" applyFill="1" applyBorder="1" applyAlignment="1">
      <alignment vertical="center"/>
    </xf>
    <xf numFmtId="0" fontId="42" fillId="12" borderId="114" xfId="0" applyFont="1" applyFill="1" applyBorder="1" applyAlignment="1">
      <alignment vertical="center"/>
    </xf>
    <xf numFmtId="49" fontId="61" fillId="21" borderId="60" xfId="0" applyNumberFormat="1" applyFont="1" applyFill="1" applyBorder="1" applyAlignment="1">
      <alignment horizontal="left" vertical="center" wrapText="1"/>
    </xf>
    <xf numFmtId="43" fontId="27" fillId="2" borderId="10" xfId="1" applyNumberFormat="1" applyFont="1" applyFill="1" applyBorder="1" applyAlignment="1" applyProtection="1">
      <alignment vertical="center" wrapText="1"/>
      <protection locked="0"/>
    </xf>
    <xf numFmtId="41" fontId="27" fillId="2" borderId="29" xfId="1" applyFont="1" applyFill="1" applyBorder="1" applyAlignment="1" applyProtection="1">
      <alignment horizontal="center" vertical="center" wrapText="1"/>
      <protection locked="0"/>
    </xf>
    <xf numFmtId="0" fontId="84" fillId="15" borderId="10" xfId="0" applyFont="1" applyFill="1" applyBorder="1" applyAlignment="1">
      <alignment horizontal="center" vertical="center" wrapText="1"/>
    </xf>
    <xf numFmtId="0" fontId="84" fillId="15" borderId="9" xfId="0" applyFont="1" applyFill="1" applyBorder="1" applyAlignment="1">
      <alignment horizontal="center" vertical="center" wrapText="1"/>
    </xf>
    <xf numFmtId="0" fontId="84" fillId="15" borderId="8" xfId="0" applyFont="1" applyFill="1" applyBorder="1" applyAlignment="1">
      <alignment horizontal="center" vertical="center" wrapText="1"/>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9" xfId="0" applyFont="1" applyFill="1" applyBorder="1" applyAlignment="1" applyProtection="1">
      <alignment horizontal="center" vertical="center" wrapText="1"/>
      <protection locked="0"/>
    </xf>
    <xf numFmtId="0" fontId="23" fillId="13" borderId="10"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0" fontId="60" fillId="15" borderId="10" xfId="0" applyFont="1" applyFill="1" applyBorder="1" applyAlignment="1">
      <alignment horizontal="left" vertical="center" wrapText="1"/>
    </xf>
    <xf numFmtId="0" fontId="60" fillId="15" borderId="8" xfId="0" applyFont="1" applyFill="1" applyBorder="1" applyAlignment="1">
      <alignment horizontal="left" vertical="center" wrapText="1"/>
    </xf>
    <xf numFmtId="0" fontId="60" fillId="15" borderId="9" xfId="0" applyFont="1" applyFill="1" applyBorder="1" applyAlignment="1">
      <alignment horizontal="left" vertical="center" wrapText="1"/>
    </xf>
    <xf numFmtId="0" fontId="35" fillId="13" borderId="10" xfId="0" applyFont="1" applyFill="1" applyBorder="1" applyAlignment="1" applyProtection="1">
      <alignment horizontal="left" vertical="center" wrapText="1"/>
      <protection locked="0"/>
    </xf>
    <xf numFmtId="0" fontId="35" fillId="13" borderId="8" xfId="0" applyFont="1" applyFill="1" applyBorder="1" applyAlignment="1" applyProtection="1">
      <alignment horizontal="left" vertical="center" wrapText="1"/>
      <protection locked="0"/>
    </xf>
    <xf numFmtId="0" fontId="35" fillId="13" borderId="9"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center" vertical="center" wrapText="1"/>
      <protection locked="0"/>
    </xf>
    <xf numFmtId="0" fontId="35" fillId="0" borderId="9" xfId="0" applyFont="1" applyFill="1" applyBorder="1" applyAlignment="1" applyProtection="1">
      <alignment horizontal="center" vertical="center" wrapText="1"/>
      <protection locked="0"/>
    </xf>
    <xf numFmtId="49" fontId="21" fillId="16" borderId="7" xfId="0" applyNumberFormat="1" applyFont="1" applyFill="1" applyBorder="1" applyAlignment="1">
      <alignment horizontal="left" vertical="center" wrapText="1"/>
    </xf>
    <xf numFmtId="49" fontId="21" fillId="16" borderId="4" xfId="0" applyNumberFormat="1" applyFont="1" applyFill="1" applyBorder="1" applyAlignment="1">
      <alignment horizontal="left" vertical="center" wrapText="1"/>
    </xf>
    <xf numFmtId="49" fontId="21" fillId="16" borderId="5" xfId="0" applyNumberFormat="1" applyFont="1" applyFill="1" applyBorder="1" applyAlignment="1">
      <alignment horizontal="left" vertical="center" wrapText="1"/>
    </xf>
    <xf numFmtId="0" fontId="37" fillId="16" borderId="7"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7" fillId="16" borderId="5" xfId="0" applyFont="1" applyFill="1" applyBorder="1" applyAlignment="1">
      <alignment horizontal="center" vertical="center" wrapText="1"/>
    </xf>
    <xf numFmtId="0" fontId="50" fillId="18" borderId="55" xfId="0" applyFont="1" applyFill="1" applyBorder="1" applyAlignment="1">
      <alignment horizontal="center" vertical="center" wrapText="1"/>
    </xf>
    <xf numFmtId="0" fontId="50" fillId="18" borderId="56" xfId="0" applyFont="1" applyFill="1" applyBorder="1" applyAlignment="1">
      <alignment horizontal="center" vertical="center" wrapText="1"/>
    </xf>
    <xf numFmtId="0" fontId="60" fillId="15" borderId="10" xfId="0" applyFont="1" applyFill="1" applyBorder="1" applyAlignment="1">
      <alignment horizontal="center" vertical="center" wrapText="1"/>
    </xf>
    <xf numFmtId="0" fontId="60" fillId="15" borderId="8" xfId="0" applyFont="1" applyFill="1" applyBorder="1" applyAlignment="1">
      <alignment horizontal="center" vertical="center" wrapText="1"/>
    </xf>
    <xf numFmtId="0" fontId="60" fillId="15" borderId="9" xfId="0" applyFont="1" applyFill="1" applyBorder="1" applyAlignment="1">
      <alignment horizontal="center" vertical="center" wrapText="1"/>
    </xf>
    <xf numFmtId="0" fontId="33" fillId="13" borderId="14"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center" vertical="center" wrapText="1"/>
      <protection locked="0"/>
    </xf>
    <xf numFmtId="49" fontId="35" fillId="11" borderId="6" xfId="0" applyNumberFormat="1" applyFont="1" applyFill="1" applyBorder="1" applyAlignment="1" applyProtection="1">
      <alignment horizontal="left" vertical="center" wrapText="1"/>
      <protection locked="0"/>
    </xf>
    <xf numFmtId="0" fontId="35" fillId="11" borderId="6" xfId="0" applyFont="1" applyFill="1" applyBorder="1" applyAlignment="1" applyProtection="1">
      <alignment horizontal="left" vertical="center" wrapText="1"/>
      <protection locked="0"/>
    </xf>
    <xf numFmtId="0" fontId="34" fillId="13" borderId="10" xfId="0" applyFont="1" applyFill="1" applyBorder="1" applyAlignment="1" applyProtection="1">
      <alignment horizontal="left" vertical="center"/>
      <protection locked="0"/>
    </xf>
    <xf numFmtId="0" fontId="34" fillId="13" borderId="8" xfId="0" applyFont="1" applyFill="1" applyBorder="1" applyAlignment="1" applyProtection="1">
      <alignment horizontal="left" vertical="center"/>
      <protection locked="0"/>
    </xf>
    <xf numFmtId="0" fontId="34" fillId="13" borderId="9" xfId="0" applyFont="1" applyFill="1" applyBorder="1" applyAlignment="1" applyProtection="1">
      <alignment horizontal="left" vertical="center"/>
      <protection locked="0"/>
    </xf>
    <xf numFmtId="0" fontId="35" fillId="13" borderId="10" xfId="0" applyFont="1" applyFill="1" applyBorder="1" applyAlignment="1" applyProtection="1">
      <alignment horizontal="left" vertical="center"/>
      <protection locked="0"/>
    </xf>
    <xf numFmtId="0" fontId="35" fillId="13" borderId="8" xfId="0" applyFont="1" applyFill="1" applyBorder="1" applyAlignment="1" applyProtection="1">
      <alignment horizontal="left" vertical="center"/>
      <protection locked="0"/>
    </xf>
    <xf numFmtId="0" fontId="35" fillId="13" borderId="9" xfId="0" applyFont="1" applyFill="1" applyBorder="1" applyAlignment="1" applyProtection="1">
      <alignment horizontal="left" vertical="center"/>
      <protection locked="0"/>
    </xf>
    <xf numFmtId="16" fontId="35" fillId="13" borderId="10" xfId="0" applyNumberFormat="1" applyFont="1" applyFill="1" applyBorder="1" applyAlignment="1" applyProtection="1">
      <alignment horizontal="left" vertical="center"/>
      <protection locked="0"/>
    </xf>
    <xf numFmtId="16" fontId="35" fillId="13" borderId="8" xfId="0" applyNumberFormat="1" applyFont="1" applyFill="1" applyBorder="1" applyAlignment="1" applyProtection="1">
      <alignment horizontal="left" vertical="center"/>
      <protection locked="0"/>
    </xf>
    <xf numFmtId="16" fontId="35" fillId="13" borderId="9" xfId="0" applyNumberFormat="1" applyFont="1" applyFill="1" applyBorder="1" applyAlignment="1" applyProtection="1">
      <alignment horizontal="left" vertical="center"/>
      <protection locked="0"/>
    </xf>
    <xf numFmtId="0" fontId="35" fillId="11" borderId="10" xfId="0" applyFont="1" applyFill="1" applyBorder="1" applyAlignment="1" applyProtection="1">
      <alignment horizontal="center" vertical="center" wrapText="1"/>
      <protection locked="0"/>
    </xf>
    <xf numFmtId="0" fontId="35" fillId="11" borderId="8" xfId="0" applyFont="1" applyFill="1" applyBorder="1" applyAlignment="1" applyProtection="1">
      <alignment horizontal="center" vertical="center" wrapText="1"/>
      <protection locked="0"/>
    </xf>
    <xf numFmtId="0" fontId="35" fillId="11" borderId="9" xfId="0" applyFont="1" applyFill="1" applyBorder="1" applyAlignment="1" applyProtection="1">
      <alignment horizontal="center" vertical="center" wrapText="1"/>
      <protection locked="0"/>
    </xf>
    <xf numFmtId="49" fontId="42" fillId="11" borderId="6" xfId="0" applyNumberFormat="1" applyFont="1" applyFill="1" applyBorder="1" applyAlignment="1" applyProtection="1">
      <alignment horizontal="left" vertical="center" wrapText="1"/>
      <protection locked="0"/>
    </xf>
    <xf numFmtId="0" fontId="42" fillId="11" borderId="6" xfId="0" applyFont="1" applyFill="1" applyBorder="1" applyAlignment="1" applyProtection="1">
      <alignment horizontal="left" vertical="center" wrapText="1"/>
      <protection locked="0"/>
    </xf>
    <xf numFmtId="0" fontId="44" fillId="11" borderId="10" xfId="0" applyNumberFormat="1" applyFont="1" applyFill="1" applyBorder="1" applyAlignment="1" applyProtection="1">
      <alignment horizontal="center" vertical="center" wrapText="1"/>
      <protection locked="0"/>
    </xf>
    <xf numFmtId="0" fontId="44" fillId="11" borderId="8" xfId="0" applyNumberFormat="1" applyFont="1" applyFill="1" applyBorder="1" applyAlignment="1" applyProtection="1">
      <alignment horizontal="center" vertical="center" wrapText="1"/>
      <protection locked="0"/>
    </xf>
    <xf numFmtId="0" fontId="44" fillId="11" borderId="9" xfId="0" applyNumberFormat="1" applyFont="1" applyFill="1" applyBorder="1" applyAlignment="1" applyProtection="1">
      <alignment horizontal="center" vertical="center" wrapText="1"/>
      <protection locked="0"/>
    </xf>
    <xf numFmtId="0" fontId="35" fillId="11" borderId="6" xfId="0" applyNumberFormat="1" applyFont="1" applyFill="1" applyBorder="1" applyAlignment="1" applyProtection="1">
      <alignment horizontal="left" vertical="center" wrapText="1"/>
      <protection locked="0"/>
    </xf>
    <xf numFmtId="0" fontId="43" fillId="11" borderId="6" xfId="0" applyNumberFormat="1" applyFont="1" applyFill="1" applyBorder="1" applyAlignment="1" applyProtection="1">
      <alignment horizontal="left" vertical="center" wrapText="1"/>
      <protection locked="0"/>
    </xf>
    <xf numFmtId="0" fontId="49" fillId="10" borderId="7" xfId="0" applyFont="1" applyFill="1" applyBorder="1" applyAlignment="1">
      <alignment horizontal="center" vertical="center"/>
    </xf>
    <xf numFmtId="0" fontId="49" fillId="10" borderId="4" xfId="0" applyFont="1" applyFill="1" applyBorder="1" applyAlignment="1">
      <alignment horizontal="center" vertical="center"/>
    </xf>
    <xf numFmtId="0" fontId="49" fillId="10" borderId="5" xfId="0" applyFont="1" applyFill="1" applyBorder="1" applyAlignment="1">
      <alignment horizontal="center" vertical="center"/>
    </xf>
    <xf numFmtId="49" fontId="34" fillId="11" borderId="6" xfId="0" applyNumberFormat="1" applyFont="1" applyFill="1" applyBorder="1" applyAlignment="1" applyProtection="1">
      <alignment horizontal="left" vertical="center" wrapText="1"/>
      <protection locked="0"/>
    </xf>
    <xf numFmtId="0" fontId="34" fillId="11" borderId="6" xfId="0" applyNumberFormat="1" applyFont="1" applyFill="1" applyBorder="1" applyAlignment="1" applyProtection="1">
      <alignment horizontal="left" vertical="center" wrapText="1"/>
      <protection locked="0"/>
    </xf>
    <xf numFmtId="14" fontId="34" fillId="13" borderId="10" xfId="0" applyNumberFormat="1" applyFont="1" applyFill="1" applyBorder="1" applyAlignment="1" applyProtection="1">
      <alignment horizontal="left" vertical="center"/>
      <protection locked="0"/>
    </xf>
    <xf numFmtId="14" fontId="34" fillId="13" borderId="8" xfId="0" applyNumberFormat="1" applyFont="1" applyFill="1" applyBorder="1" applyAlignment="1" applyProtection="1">
      <alignment horizontal="left" vertical="center"/>
      <protection locked="0"/>
    </xf>
    <xf numFmtId="14" fontId="34" fillId="13" borderId="9" xfId="0" applyNumberFormat="1" applyFont="1" applyFill="1" applyBorder="1" applyAlignment="1" applyProtection="1">
      <alignment horizontal="left" vertical="center"/>
      <protection locked="0"/>
    </xf>
    <xf numFmtId="166" fontId="35" fillId="13" borderId="10" xfId="0" applyNumberFormat="1" applyFont="1" applyFill="1" applyBorder="1" applyAlignment="1" applyProtection="1">
      <alignment horizontal="left" vertical="center"/>
      <protection locked="0"/>
    </xf>
    <xf numFmtId="166" fontId="35" fillId="13" borderId="8" xfId="0" applyNumberFormat="1" applyFont="1" applyFill="1" applyBorder="1" applyAlignment="1" applyProtection="1">
      <alignment horizontal="left" vertical="center"/>
      <protection locked="0"/>
    </xf>
    <xf numFmtId="166" fontId="35" fillId="13" borderId="9" xfId="0" applyNumberFormat="1" applyFont="1" applyFill="1" applyBorder="1" applyAlignment="1" applyProtection="1">
      <alignment horizontal="left" vertical="center"/>
      <protection locked="0"/>
    </xf>
    <xf numFmtId="49" fontId="31" fillId="6" borderId="10" xfId="0" applyNumberFormat="1" applyFont="1" applyFill="1" applyBorder="1" applyAlignment="1" applyProtection="1">
      <alignment horizontal="left" vertical="center" wrapText="1"/>
      <protection locked="0"/>
    </xf>
    <xf numFmtId="49" fontId="31" fillId="6" borderId="8" xfId="0" applyNumberFormat="1" applyFont="1" applyFill="1" applyBorder="1" applyAlignment="1" applyProtection="1">
      <alignment horizontal="left" vertical="center" wrapText="1"/>
      <protection locked="0"/>
    </xf>
    <xf numFmtId="49" fontId="52" fillId="11" borderId="10" xfId="0" applyNumberFormat="1" applyFont="1" applyFill="1" applyBorder="1" applyAlignment="1" applyProtection="1">
      <alignment horizontal="left" vertical="center" wrapText="1"/>
      <protection locked="0"/>
    </xf>
    <xf numFmtId="49" fontId="52" fillId="11" borderId="8" xfId="0" applyNumberFormat="1" applyFont="1" applyFill="1" applyBorder="1" applyAlignment="1" applyProtection="1">
      <alignment horizontal="left" vertical="center" wrapText="1"/>
      <protection locked="0"/>
    </xf>
    <xf numFmtId="49" fontId="52" fillId="11" borderId="35" xfId="0" applyNumberFormat="1" applyFont="1" applyFill="1" applyBorder="1" applyAlignment="1" applyProtection="1">
      <alignment horizontal="left" vertical="center" wrapText="1"/>
      <protection locked="0"/>
    </xf>
    <xf numFmtId="49" fontId="47" fillId="2" borderId="1" xfId="0" applyNumberFormat="1" applyFont="1" applyFill="1" applyBorder="1" applyAlignment="1">
      <alignment horizontal="center" vertical="center"/>
    </xf>
    <xf numFmtId="49" fontId="47" fillId="2" borderId="2" xfId="0" applyNumberFormat="1" applyFont="1" applyFill="1" applyBorder="1" applyAlignment="1">
      <alignment horizontal="center" vertical="center"/>
    </xf>
    <xf numFmtId="49" fontId="46" fillId="2" borderId="2" xfId="0" applyNumberFormat="1" applyFont="1" applyFill="1" applyBorder="1" applyAlignment="1">
      <alignment horizontal="center" vertical="center"/>
    </xf>
    <xf numFmtId="49" fontId="38" fillId="6" borderId="10" xfId="0" applyNumberFormat="1" applyFont="1" applyFill="1" applyBorder="1" applyAlignment="1" applyProtection="1">
      <alignment horizontal="left" vertical="center" wrapText="1"/>
      <protection locked="0"/>
    </xf>
    <xf numFmtId="49" fontId="38" fillId="6" borderId="8" xfId="0" applyNumberFormat="1" applyFont="1" applyFill="1" applyBorder="1" applyAlignment="1" applyProtection="1">
      <alignment horizontal="left" vertical="center" wrapText="1"/>
      <protection locked="0"/>
    </xf>
    <xf numFmtId="49" fontId="38" fillId="11" borderId="10" xfId="0" applyNumberFormat="1" applyFont="1" applyFill="1" applyBorder="1" applyAlignment="1" applyProtection="1">
      <alignment horizontal="left" vertical="center" wrapText="1"/>
      <protection locked="0"/>
    </xf>
    <xf numFmtId="49" fontId="38" fillId="11" borderId="8" xfId="0" applyNumberFormat="1" applyFont="1" applyFill="1" applyBorder="1" applyAlignment="1" applyProtection="1">
      <alignment horizontal="left" vertical="center" wrapText="1"/>
      <protection locked="0"/>
    </xf>
    <xf numFmtId="49" fontId="38" fillId="11" borderId="35" xfId="0" applyNumberFormat="1" applyFont="1" applyFill="1" applyBorder="1" applyAlignment="1" applyProtection="1">
      <alignment horizontal="left" vertical="center" wrapText="1"/>
      <protection locked="0"/>
    </xf>
    <xf numFmtId="49" fontId="29" fillId="11" borderId="10" xfId="0" applyNumberFormat="1" applyFont="1" applyFill="1" applyBorder="1" applyAlignment="1" applyProtection="1">
      <alignment horizontal="left" vertical="center" wrapText="1"/>
      <protection locked="0"/>
    </xf>
    <xf numFmtId="49" fontId="29" fillId="11" borderId="8" xfId="0" applyNumberFormat="1" applyFont="1" applyFill="1" applyBorder="1" applyAlignment="1" applyProtection="1">
      <alignment horizontal="left" vertical="center" wrapText="1"/>
      <protection locked="0"/>
    </xf>
    <xf numFmtId="49" fontId="29" fillId="11" borderId="35" xfId="0" applyNumberFormat="1" applyFont="1" applyFill="1" applyBorder="1" applyAlignment="1" applyProtection="1">
      <alignment horizontal="left" vertical="center" wrapText="1"/>
      <protection locked="0"/>
    </xf>
    <xf numFmtId="49" fontId="65" fillId="11" borderId="10" xfId="0" applyNumberFormat="1" applyFont="1" applyFill="1" applyBorder="1" applyAlignment="1" applyProtection="1">
      <alignment horizontal="left" vertical="center" wrapText="1"/>
      <protection locked="0"/>
    </xf>
    <xf numFmtId="49" fontId="65" fillId="11" borderId="8" xfId="0" applyNumberFormat="1" applyFont="1" applyFill="1" applyBorder="1" applyAlignment="1" applyProtection="1">
      <alignment horizontal="left" vertical="center" wrapText="1"/>
      <protection locked="0"/>
    </xf>
    <xf numFmtId="49" fontId="65" fillId="11" borderId="35" xfId="0" applyNumberFormat="1" applyFont="1" applyFill="1" applyBorder="1" applyAlignment="1" applyProtection="1">
      <alignment horizontal="left" vertical="center" wrapText="1"/>
      <protection locked="0"/>
    </xf>
    <xf numFmtId="0" fontId="49" fillId="10" borderId="10" xfId="0" applyFont="1" applyFill="1" applyBorder="1" applyAlignment="1">
      <alignment horizontal="center" vertical="center"/>
    </xf>
    <xf numFmtId="0" fontId="49" fillId="10" borderId="8" xfId="0" applyFont="1" applyFill="1" applyBorder="1" applyAlignment="1">
      <alignment horizontal="center" vertical="center"/>
    </xf>
    <xf numFmtId="0" fontId="49" fillId="10" borderId="9" xfId="0" applyFont="1" applyFill="1" applyBorder="1" applyAlignment="1">
      <alignment horizontal="center" vertical="center"/>
    </xf>
    <xf numFmtId="0" fontId="49" fillId="10" borderId="7" xfId="0" applyFont="1" applyFill="1" applyBorder="1" applyAlignment="1">
      <alignment horizontal="center" vertical="center" wrapText="1"/>
    </xf>
    <xf numFmtId="0" fontId="49" fillId="10" borderId="4" xfId="0" applyFont="1" applyFill="1" applyBorder="1" applyAlignment="1">
      <alignment horizontal="center" vertical="center" wrapText="1"/>
    </xf>
    <xf numFmtId="0" fontId="49" fillId="10" borderId="5" xfId="0" applyFont="1" applyFill="1" applyBorder="1" applyAlignment="1">
      <alignment horizontal="center" vertical="center" wrapText="1"/>
    </xf>
    <xf numFmtId="49" fontId="39" fillId="6" borderId="10" xfId="0" applyNumberFormat="1" applyFont="1" applyFill="1" applyBorder="1" applyAlignment="1" applyProtection="1">
      <alignment horizontal="left" vertical="center" wrapText="1"/>
      <protection locked="0"/>
    </xf>
    <xf numFmtId="49" fontId="39" fillId="6" borderId="8" xfId="0" applyNumberFormat="1" applyFont="1" applyFill="1" applyBorder="1" applyAlignment="1" applyProtection="1">
      <alignment horizontal="left" vertical="center" wrapText="1"/>
      <protection locked="0"/>
    </xf>
    <xf numFmtId="49" fontId="39" fillId="6" borderId="35" xfId="0" applyNumberFormat="1" applyFont="1" applyFill="1" applyBorder="1" applyAlignment="1" applyProtection="1">
      <alignment horizontal="left" vertical="center" wrapText="1"/>
      <protection locked="0"/>
    </xf>
    <xf numFmtId="49" fontId="52" fillId="11" borderId="10" xfId="0" applyNumberFormat="1" applyFont="1" applyFill="1" applyBorder="1" applyAlignment="1" applyProtection="1">
      <alignment horizontal="left" vertical="center"/>
      <protection locked="0"/>
    </xf>
    <xf numFmtId="49" fontId="52" fillId="11" borderId="8" xfId="0" applyNumberFormat="1" applyFont="1" applyFill="1" applyBorder="1" applyAlignment="1" applyProtection="1">
      <alignment horizontal="left" vertical="center"/>
      <protection locked="0"/>
    </xf>
    <xf numFmtId="49" fontId="52" fillId="11" borderId="35" xfId="0" applyNumberFormat="1" applyFont="1" applyFill="1" applyBorder="1" applyAlignment="1" applyProtection="1">
      <alignment horizontal="left" vertical="center"/>
      <protection locked="0"/>
    </xf>
    <xf numFmtId="41" fontId="64" fillId="3" borderId="57" xfId="1" applyNumberFormat="1" applyFont="1" applyFill="1" applyBorder="1" applyAlignment="1" applyProtection="1">
      <alignment horizontal="left" vertical="center" wrapText="1"/>
    </xf>
    <xf numFmtId="0" fontId="64" fillId="3" borderId="2" xfId="1" applyNumberFormat="1" applyFont="1" applyFill="1" applyBorder="1" applyAlignment="1" applyProtection="1">
      <alignment horizontal="left" vertical="center" wrapText="1"/>
    </xf>
    <xf numFmtId="0" fontId="64" fillId="3" borderId="3" xfId="1" applyNumberFormat="1" applyFont="1" applyFill="1" applyBorder="1" applyAlignment="1" applyProtection="1">
      <alignment horizontal="left" vertical="center" wrapText="1"/>
    </xf>
    <xf numFmtId="0" fontId="7" fillId="3" borderId="1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14" fontId="7" fillId="3" borderId="63" xfId="0" applyNumberFormat="1" applyFont="1" applyFill="1" applyBorder="1" applyAlignment="1" applyProtection="1">
      <alignment horizontal="left" vertical="center" wrapText="1"/>
      <protection locked="0"/>
    </xf>
    <xf numFmtId="14" fontId="7" fillId="3" borderId="23" xfId="0" applyNumberFormat="1" applyFont="1" applyFill="1" applyBorder="1" applyAlignment="1" applyProtection="1">
      <alignment horizontal="left" vertical="center" wrapText="1"/>
      <protection locked="0"/>
    </xf>
    <xf numFmtId="14" fontId="7" fillId="3" borderId="24" xfId="0" applyNumberFormat="1" applyFont="1" applyFill="1" applyBorder="1" applyAlignment="1" applyProtection="1">
      <alignment horizontal="left" vertical="center" wrapText="1"/>
      <protection locked="0"/>
    </xf>
    <xf numFmtId="14" fontId="7" fillId="3" borderId="26" xfId="0" applyNumberFormat="1"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49" fontId="39" fillId="11" borderId="10" xfId="0" applyNumberFormat="1" applyFont="1" applyFill="1" applyBorder="1" applyAlignment="1" applyProtection="1">
      <alignment horizontal="left" vertical="center" wrapText="1"/>
      <protection locked="0"/>
    </xf>
    <xf numFmtId="0" fontId="39" fillId="11" borderId="8" xfId="0" applyNumberFormat="1" applyFont="1" applyFill="1" applyBorder="1" applyAlignment="1" applyProtection="1">
      <alignment horizontal="left" vertical="center" wrapText="1"/>
      <protection locked="0"/>
    </xf>
    <xf numFmtId="0" fontId="39" fillId="11" borderId="35" xfId="0" applyNumberFormat="1" applyFont="1" applyFill="1" applyBorder="1" applyAlignment="1" applyProtection="1">
      <alignment horizontal="left" vertical="center" wrapText="1"/>
      <protection locked="0"/>
    </xf>
    <xf numFmtId="0" fontId="24" fillId="17" borderId="53" xfId="0" applyFont="1" applyFill="1" applyBorder="1" applyAlignment="1">
      <alignment horizontal="center" vertical="center" wrapText="1"/>
    </xf>
    <xf numFmtId="0" fontId="24" fillId="17" borderId="52" xfId="0" applyFont="1" applyFill="1" applyBorder="1" applyAlignment="1">
      <alignment horizontal="center" vertical="center" wrapText="1"/>
    </xf>
    <xf numFmtId="0" fontId="24" fillId="17" borderId="20" xfId="0" applyFont="1" applyFill="1" applyBorder="1" applyAlignment="1">
      <alignment horizontal="center" vertical="center" wrapText="1"/>
    </xf>
    <xf numFmtId="0" fontId="7" fillId="3" borderId="57"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22" fillId="12" borderId="33" xfId="0" applyFont="1" applyFill="1" applyBorder="1" applyAlignment="1">
      <alignment horizontal="left" vertical="center" wrapText="1"/>
    </xf>
    <xf numFmtId="0" fontId="22" fillId="12" borderId="34" xfId="0" applyFont="1" applyFill="1" applyBorder="1" applyAlignment="1">
      <alignment horizontal="left" vertical="center" wrapText="1"/>
    </xf>
    <xf numFmtId="49" fontId="52" fillId="14" borderId="2" xfId="0" applyNumberFormat="1" applyFont="1" applyFill="1" applyBorder="1" applyAlignment="1">
      <alignment horizontal="left" vertical="center" wrapText="1"/>
    </xf>
    <xf numFmtId="49" fontId="20" fillId="17" borderId="57" xfId="0" applyNumberFormat="1" applyFont="1" applyFill="1" applyBorder="1" applyAlignment="1" applyProtection="1">
      <alignment horizontal="left" vertical="center" wrapText="1"/>
      <protection locked="0"/>
    </xf>
    <xf numFmtId="49" fontId="20" fillId="17" borderId="2" xfId="0" applyNumberFormat="1" applyFont="1" applyFill="1" applyBorder="1" applyAlignment="1" applyProtection="1">
      <alignment horizontal="left" vertical="center" wrapText="1"/>
      <protection locked="0"/>
    </xf>
    <xf numFmtId="49" fontId="20" fillId="17" borderId="3" xfId="0" applyNumberFormat="1" applyFont="1" applyFill="1" applyBorder="1" applyAlignment="1" applyProtection="1">
      <alignment horizontal="left" vertical="center" wrapText="1"/>
      <protection locked="0"/>
    </xf>
    <xf numFmtId="0" fontId="24" fillId="17" borderId="11" xfId="0" applyFont="1" applyFill="1" applyBorder="1" applyAlignment="1">
      <alignment horizontal="center" vertical="center" wrapText="1"/>
    </xf>
    <xf numFmtId="0" fontId="24" fillId="17" borderId="2" xfId="0" applyFont="1" applyFill="1" applyBorder="1" applyAlignment="1">
      <alignment horizontal="center" vertical="center" wrapText="1"/>
    </xf>
    <xf numFmtId="0" fontId="24" fillId="17" borderId="3"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52" fillId="14" borderId="17" xfId="0" applyNumberFormat="1" applyFont="1" applyFill="1" applyBorder="1" applyAlignment="1">
      <alignment horizontal="left" vertical="center" wrapText="1"/>
    </xf>
    <xf numFmtId="49" fontId="29" fillId="14" borderId="17" xfId="0" applyNumberFormat="1" applyFont="1" applyFill="1" applyBorder="1" applyAlignment="1">
      <alignment horizontal="left" vertical="center" wrapText="1"/>
    </xf>
    <xf numFmtId="0" fontId="33" fillId="12" borderId="73" xfId="0" applyFont="1" applyFill="1" applyBorder="1" applyAlignment="1">
      <alignment horizontal="center" vertical="center"/>
    </xf>
    <xf numFmtId="0" fontId="33" fillId="12" borderId="61" xfId="0" applyFont="1" applyFill="1" applyBorder="1" applyAlignment="1">
      <alignment horizontal="center" vertical="center"/>
    </xf>
    <xf numFmtId="0" fontId="33" fillId="12" borderId="74" xfId="0" applyFont="1" applyFill="1" applyBorder="1" applyAlignment="1">
      <alignment horizontal="center" vertical="center"/>
    </xf>
    <xf numFmtId="0" fontId="62" fillId="23" borderId="75" xfId="0" applyFont="1" applyFill="1" applyBorder="1" applyAlignment="1">
      <alignment horizontal="center" vertical="center"/>
    </xf>
    <xf numFmtId="0" fontId="62" fillId="23" borderId="62" xfId="0" applyFont="1" applyFill="1" applyBorder="1" applyAlignment="1">
      <alignment horizontal="center" vertical="center"/>
    </xf>
    <xf numFmtId="0" fontId="62" fillId="23" borderId="88" xfId="0" applyFont="1" applyFill="1" applyBorder="1" applyAlignment="1">
      <alignment horizontal="center" vertical="center"/>
    </xf>
    <xf numFmtId="0" fontId="33" fillId="12" borderId="77" xfId="0" applyFont="1" applyFill="1" applyBorder="1" applyAlignment="1">
      <alignment horizontal="center" vertical="center"/>
    </xf>
    <xf numFmtId="0" fontId="33" fillId="12" borderId="78" xfId="0" applyFont="1" applyFill="1" applyBorder="1" applyAlignment="1">
      <alignment horizontal="center" vertical="center"/>
    </xf>
    <xf numFmtId="0" fontId="33" fillId="12" borderId="79" xfId="0" applyFont="1" applyFill="1" applyBorder="1" applyAlignment="1">
      <alignment horizontal="center" vertical="center"/>
    </xf>
    <xf numFmtId="0" fontId="63" fillId="14" borderId="16" xfId="0" applyFont="1" applyFill="1" applyBorder="1" applyAlignment="1">
      <alignment horizontal="left" vertical="center" wrapText="1"/>
    </xf>
    <xf numFmtId="0" fontId="63" fillId="14" borderId="17" xfId="0" applyFont="1" applyFill="1" applyBorder="1" applyAlignment="1">
      <alignment horizontal="left" vertical="center"/>
    </xf>
    <xf numFmtId="0" fontId="59" fillId="15" borderId="66" xfId="0" applyFont="1" applyFill="1" applyBorder="1" applyAlignment="1">
      <alignment horizontal="left" vertical="center"/>
    </xf>
    <xf numFmtId="0" fontId="59" fillId="15" borderId="64" xfId="0" applyFont="1" applyFill="1" applyBorder="1" applyAlignment="1">
      <alignment horizontal="left" vertical="center"/>
    </xf>
    <xf numFmtId="0" fontId="60" fillId="24" borderId="2" xfId="0" applyFont="1" applyFill="1" applyBorder="1" applyAlignment="1">
      <alignment horizontal="left" vertical="center"/>
    </xf>
    <xf numFmtId="0" fontId="34" fillId="24" borderId="2" xfId="0" applyFont="1" applyFill="1" applyBorder="1" applyAlignment="1">
      <alignment horizontal="center" vertical="center"/>
    </xf>
    <xf numFmtId="0" fontId="59" fillId="15" borderId="67" xfId="0" applyFont="1" applyFill="1" applyBorder="1" applyAlignment="1">
      <alignment horizontal="left" vertical="center"/>
    </xf>
    <xf numFmtId="0" fontId="59" fillId="15" borderId="65" xfId="0" applyFont="1" applyFill="1" applyBorder="1" applyAlignment="1">
      <alignment horizontal="left" vertical="center"/>
    </xf>
    <xf numFmtId="0" fontId="59" fillId="15" borderId="68" xfId="0" applyFont="1" applyFill="1" applyBorder="1" applyAlignment="1">
      <alignment horizontal="left" vertical="center"/>
    </xf>
    <xf numFmtId="0" fontId="59" fillId="15" borderId="69" xfId="0" applyFont="1" applyFill="1" applyBorder="1" applyAlignment="1">
      <alignment horizontal="left" vertical="center"/>
    </xf>
    <xf numFmtId="0" fontId="60" fillId="24" borderId="23" xfId="0" applyFont="1" applyFill="1" applyBorder="1" applyAlignment="1">
      <alignment horizontal="left" vertical="center"/>
    </xf>
    <xf numFmtId="0" fontId="77" fillId="0" borderId="103" xfId="278" applyFont="1" applyFill="1" applyBorder="1" applyAlignment="1" applyProtection="1">
      <alignment horizontal="center" vertical="center" wrapText="1"/>
    </xf>
    <xf numFmtId="0" fontId="69" fillId="0" borderId="103" xfId="0" applyFont="1" applyFill="1" applyBorder="1" applyAlignment="1">
      <alignment horizontal="center"/>
    </xf>
    <xf numFmtId="0" fontId="79" fillId="0" borderId="2" xfId="0" applyFont="1" applyFill="1" applyBorder="1" applyAlignment="1">
      <alignment horizontal="center"/>
    </xf>
    <xf numFmtId="0" fontId="81" fillId="0" borderId="2" xfId="0" applyFont="1" applyFill="1" applyBorder="1" applyAlignment="1">
      <alignment horizontal="center" vertical="center" wrapText="1"/>
    </xf>
    <xf numFmtId="0" fontId="81" fillId="0" borderId="2" xfId="0" applyFont="1" applyFill="1" applyBorder="1" applyAlignment="1">
      <alignment vertical="center" wrapText="1"/>
    </xf>
    <xf numFmtId="0" fontId="78" fillId="0" borderId="2" xfId="0" applyFont="1" applyFill="1" applyBorder="1" applyAlignment="1">
      <alignment wrapText="1"/>
    </xf>
    <xf numFmtId="49" fontId="47" fillId="2" borderId="1" xfId="0" applyNumberFormat="1" applyFont="1" applyFill="1" applyBorder="1" applyAlignment="1">
      <alignment horizontal="center" vertical="center" wrapText="1"/>
    </xf>
    <xf numFmtId="49" fontId="31" fillId="11" borderId="36" xfId="0" applyNumberFormat="1" applyFont="1" applyFill="1" applyBorder="1" applyAlignment="1" applyProtection="1">
      <alignment horizontal="left" vertical="center" wrapText="1"/>
      <protection locked="0"/>
    </xf>
    <xf numFmtId="49" fontId="31" fillId="11" borderId="37" xfId="0" applyNumberFormat="1" applyFont="1" applyFill="1" applyBorder="1" applyAlignment="1" applyProtection="1">
      <alignment horizontal="left" vertical="center" wrapText="1"/>
      <protection locked="0"/>
    </xf>
    <xf numFmtId="49" fontId="31" fillId="11" borderId="38" xfId="0" applyNumberFormat="1" applyFont="1" applyFill="1" applyBorder="1" applyAlignment="1" applyProtection="1">
      <alignment horizontal="left" vertical="center" wrapText="1"/>
      <protection locked="0"/>
    </xf>
    <xf numFmtId="49" fontId="27" fillId="11" borderId="10" xfId="0" applyNumberFormat="1" applyFont="1" applyFill="1" applyBorder="1" applyAlignment="1" applyProtection="1">
      <alignment horizontal="left" vertical="center" wrapText="1"/>
      <protection locked="0"/>
    </xf>
    <xf numFmtId="49" fontId="27" fillId="11" borderId="8" xfId="0" applyNumberFormat="1" applyFont="1" applyFill="1" applyBorder="1" applyAlignment="1" applyProtection="1">
      <alignment horizontal="left" vertical="center" wrapText="1"/>
      <protection locked="0"/>
    </xf>
    <xf numFmtId="49" fontId="27" fillId="11" borderId="35" xfId="0" applyNumberFormat="1" applyFont="1" applyFill="1" applyBorder="1" applyAlignment="1" applyProtection="1">
      <alignment horizontal="left" vertical="center" wrapText="1"/>
      <protection locked="0"/>
    </xf>
    <xf numFmtId="49" fontId="31" fillId="11" borderId="10" xfId="0" applyNumberFormat="1" applyFont="1" applyFill="1" applyBorder="1" applyAlignment="1" applyProtection="1">
      <alignment horizontal="left" vertical="center" wrapText="1"/>
      <protection locked="0"/>
    </xf>
    <xf numFmtId="49" fontId="31" fillId="11" borderId="8" xfId="0" applyNumberFormat="1" applyFont="1" applyFill="1" applyBorder="1" applyAlignment="1" applyProtection="1">
      <alignment horizontal="left" vertical="center" wrapText="1"/>
      <protection locked="0"/>
    </xf>
    <xf numFmtId="49" fontId="31" fillId="11" borderId="35" xfId="0" applyNumberFormat="1" applyFont="1" applyFill="1" applyBorder="1" applyAlignment="1" applyProtection="1">
      <alignment horizontal="left" vertical="center" wrapText="1"/>
      <protection locked="0"/>
    </xf>
    <xf numFmtId="0" fontId="88" fillId="12" borderId="33" xfId="0" applyFont="1" applyFill="1" applyBorder="1" applyAlignment="1">
      <alignment horizontal="left" vertical="center" wrapText="1"/>
    </xf>
    <xf numFmtId="0" fontId="88" fillId="12" borderId="34" xfId="0" applyFont="1" applyFill="1" applyBorder="1" applyAlignment="1">
      <alignment horizontal="left" vertical="center" wrapText="1"/>
    </xf>
    <xf numFmtId="49" fontId="39" fillId="11" borderId="8" xfId="0" applyNumberFormat="1" applyFont="1" applyFill="1" applyBorder="1" applyAlignment="1" applyProtection="1">
      <alignment horizontal="left" vertical="center" wrapText="1"/>
      <protection locked="0"/>
    </xf>
    <xf numFmtId="49" fontId="39" fillId="11" borderId="35" xfId="0" applyNumberFormat="1" applyFont="1" applyFill="1" applyBorder="1" applyAlignment="1" applyProtection="1">
      <alignment horizontal="left" vertical="center" wrapText="1"/>
      <protection locked="0"/>
    </xf>
  </cellXfs>
  <cellStyles count="375">
    <cellStyle name="Comma [0]" xfId="1" builtinId="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cellStyle name="Normal" xfId="0" builtinId="0"/>
    <cellStyle name="Normal_SCIprotect.xls" xfId="278"/>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7D807D"/>
      <rgbColor rgb="FF000000"/>
      <rgbColor rgb="FF75D5FF"/>
      <rgbColor rgb="FF485E18"/>
      <rgbColor rgb="FFFFFFFF"/>
      <rgbColor rgb="FF282C27"/>
      <rgbColor rgb="FFA5A5A5"/>
      <rgbColor rgb="FFBFBFBF"/>
      <rgbColor rgb="FF6C8D24"/>
      <rgbColor rgb="FF7F7F7F"/>
      <rgbColor rgb="FFD2E4AC"/>
      <rgbColor rgb="FF91BD30"/>
      <rgbColor rgb="FFF2F2F2"/>
      <rgbColor rgb="FF205861"/>
      <rgbColor rgb="FF308491"/>
      <rgbColor rgb="FFD8EFF2"/>
      <rgbColor rgb="FFC00000"/>
      <rgbColor rgb="FF53463A"/>
      <rgbColor rgb="FF7C6957"/>
      <rgbColor rgb="FFA68C75"/>
      <rgbColor rgb="FFAAAAAA"/>
      <rgbColor rgb="FF3A3B39"/>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baseline="0">
                <a:solidFill>
                  <a:srgbClr val="000000"/>
                </a:solidFill>
                <a:latin typeface="Arial Narrow"/>
                <a:ea typeface="Arial Narrow"/>
                <a:cs typeface="Arial Narrow"/>
              </a:defRPr>
            </a:pPr>
            <a:r>
              <a:rPr lang="en-US"/>
              <a:t>SỐ LƯỢNG ĐỀ XUẤT OKR LOẠI A</a:t>
            </a:r>
          </a:p>
        </c:rich>
      </c:tx>
      <c:layout>
        <c:manualLayout>
          <c:xMode val="edge"/>
          <c:yMode val="edge"/>
          <c:x val="0.335829656789085"/>
          <c:y val="0.0412279090113736"/>
        </c:manualLayout>
      </c:layout>
      <c:overlay val="0"/>
      <c:spPr>
        <a:noFill/>
        <a:ln w="25400">
          <a:noFill/>
        </a:ln>
      </c:spPr>
    </c:title>
    <c:autoTitleDeleted val="0"/>
    <c:plotArea>
      <c:layout>
        <c:manualLayout>
          <c:layoutTarget val="inner"/>
          <c:xMode val="edge"/>
          <c:yMode val="edge"/>
          <c:x val="0.0525448043067463"/>
          <c:y val="0.259735240119818"/>
          <c:w val="0.549435888511848"/>
          <c:h val="0.51122491706123"/>
        </c:manualLayout>
      </c:layout>
      <c:barChart>
        <c:barDir val="col"/>
        <c:grouping val="clustered"/>
        <c:varyColors val="0"/>
        <c:ser>
          <c:idx val="0"/>
          <c:order val="0"/>
          <c:tx>
            <c:strRef>
              <c:f>'[2]OKR PROPOSAL'!$C$10</c:f>
              <c:strCache>
                <c:ptCount val="1"/>
                <c:pt idx="0">
                  <c:v>(1) Số lượng đề xuất OKR loại A</c:v>
                </c:pt>
              </c:strCache>
            </c:strRef>
          </c:tx>
          <c:spPr>
            <a:solidFill>
              <a:srgbClr val="F79646"/>
            </a:solidFill>
            <a:ln w="25400">
              <a:noFill/>
            </a:ln>
            <a:effectLst>
              <a:outerShdw dist="35921" dir="2700000" algn="br">
                <a:srgbClr val="000000"/>
              </a:outerShdw>
            </a:effectLst>
          </c:spPr>
          <c:invertIfNegative val="0"/>
          <c:cat>
            <c:strRef>
              <c:f>'[2]OKR PROPOSAL'!$B$11:$B$22</c:f>
              <c:strCache>
                <c:ptCount val="12"/>
                <c:pt idx="0">
                  <c:v>_x0005_April</c:v>
                </c:pt>
                <c:pt idx="1">
                  <c:v>_x0003_May</c:v>
                </c:pt>
                <c:pt idx="2">
                  <c:v>_x0004_June</c:v>
                </c:pt>
                <c:pt idx="3">
                  <c:v>_x0004_July</c:v>
                </c:pt>
                <c:pt idx="4">
                  <c:v>_x0006_August</c:v>
                </c:pt>
              </c:strCache>
            </c:strRef>
          </c:cat>
          <c:val>
            <c:numRef>
              <c:f>'[2]OKR PROPOSAL'!$C$11:$C$22</c:f>
              <c:numCache>
                <c:formatCode>General</c:formatCode>
                <c:ptCount val="12"/>
                <c:pt idx="0">
                  <c:v>1.0</c:v>
                </c:pt>
                <c:pt idx="1">
                  <c:v>1.0</c:v>
                </c:pt>
                <c:pt idx="2">
                  <c:v>2.0</c:v>
                </c:pt>
              </c:numCache>
            </c:numRef>
          </c:val>
        </c:ser>
        <c:dLbls>
          <c:showLegendKey val="0"/>
          <c:showVal val="0"/>
          <c:showCatName val="0"/>
          <c:showSerName val="0"/>
          <c:showPercent val="0"/>
          <c:showBubbleSize val="0"/>
        </c:dLbls>
        <c:gapWidth val="150"/>
        <c:axId val="2135900824"/>
        <c:axId val="2135904264"/>
      </c:barChart>
      <c:lineChart>
        <c:grouping val="standard"/>
        <c:varyColors val="0"/>
        <c:ser>
          <c:idx val="1"/>
          <c:order val="1"/>
          <c:tx>
            <c:strRef>
              <c:f>'[2]OKR PROPOSAL'!$E$10</c:f>
              <c:strCache>
                <c:ptCount val="1"/>
                <c:pt idx="0">
                  <c:v>Doanh thu đạt được từ các đề xuát loại A </c:v>
                </c:pt>
              </c:strCache>
            </c:strRef>
          </c:tx>
          <c:spPr>
            <a:ln w="28575" cap="rnd" cmpd="sng" algn="ctr">
              <a:solidFill>
                <a:schemeClr val="accent5">
                  <a:shade val="95000"/>
                  <a:satMod val="105000"/>
                </a:schemeClr>
              </a:solidFill>
              <a:prstDash val="solid"/>
              <a:round/>
            </a:ln>
          </c:spPr>
          <c:marker>
            <c:symbol val="none"/>
          </c:marker>
          <c:cat>
            <c:strLit>
              <c:ptCount val="1"/>
              <c:pt idx="0">
                <c:v>_x0007_Chi phí</c:v>
              </c:pt>
            </c:strLit>
          </c:cat>
          <c:val>
            <c:numRef>
              <c:f>'[2]OKR PROPOSAL'!$E$11:$E$22</c:f>
              <c:numCache>
                <c:formatCode>General</c:formatCode>
                <c:ptCount val="12"/>
                <c:pt idx="0">
                  <c:v>3200.0</c:v>
                </c:pt>
                <c:pt idx="1">
                  <c:v>2000.0</c:v>
                </c:pt>
                <c:pt idx="2">
                  <c:v>3000.0</c:v>
                </c:pt>
              </c:numCache>
            </c:numRef>
          </c:val>
          <c:smooth val="0"/>
        </c:ser>
        <c:ser>
          <c:idx val="2"/>
          <c:order val="2"/>
          <c:tx>
            <c:strRef>
              <c:f>'[2]OKR PROPOSAL'!$D$10</c:f>
              <c:strCache>
                <c:ptCount val="1"/>
                <c:pt idx="0">
                  <c:v>Chi phí cần thiết để thực hiện các đề xuát loại A</c:v>
                </c:pt>
              </c:strCache>
            </c:strRef>
          </c:tx>
          <c:spPr>
            <a:ln w="28575" cap="rnd" cmpd="sng" algn="ctr">
              <a:solidFill>
                <a:schemeClr val="accent4">
                  <a:shade val="95000"/>
                  <a:satMod val="105000"/>
                </a:schemeClr>
              </a:solidFill>
              <a:prstDash val="solid"/>
              <a:round/>
            </a:ln>
            <a:effectLst/>
          </c:spPr>
          <c:marker>
            <c:symbol val="none"/>
          </c:marker>
          <c:cat>
            <c:strLit>
              <c:ptCount val="1"/>
              <c:pt idx="0">
                <c:v>_x0007_Chi phí</c:v>
              </c:pt>
            </c:strLit>
          </c:cat>
          <c:val>
            <c:numRef>
              <c:f>'[2]OKR PROPOSAL'!$D$11:$D$22</c:f>
              <c:numCache>
                <c:formatCode>General</c:formatCode>
                <c:ptCount val="12"/>
                <c:pt idx="0">
                  <c:v>1000.0</c:v>
                </c:pt>
                <c:pt idx="1">
                  <c:v>1200.0</c:v>
                </c:pt>
                <c:pt idx="2">
                  <c:v>4000.0</c:v>
                </c:pt>
              </c:numCache>
            </c:numRef>
          </c:val>
          <c:smooth val="0"/>
        </c:ser>
        <c:dLbls>
          <c:showLegendKey val="0"/>
          <c:showVal val="0"/>
          <c:showCatName val="0"/>
          <c:showSerName val="0"/>
          <c:showPercent val="0"/>
          <c:showBubbleSize val="0"/>
        </c:dLbls>
        <c:marker val="1"/>
        <c:smooth val="0"/>
        <c:axId val="2135908136"/>
        <c:axId val="2135911080"/>
      </c:lineChart>
      <c:catAx>
        <c:axId val="2135900824"/>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150" b="0" i="0" u="none" strike="noStrike" kern="1200" baseline="0">
                <a:solidFill>
                  <a:srgbClr val="000000"/>
                </a:solidFill>
                <a:latin typeface="Arial Narrow"/>
                <a:ea typeface="Arial Narrow"/>
                <a:cs typeface="Arial Narrow"/>
              </a:defRPr>
            </a:pPr>
            <a:endParaRPr lang="en-US"/>
          </a:p>
        </c:txPr>
        <c:crossAx val="2135904264"/>
        <c:crosses val="autoZero"/>
        <c:auto val="1"/>
        <c:lblAlgn val="ctr"/>
        <c:lblOffset val="100"/>
        <c:tickLblSkip val="1"/>
        <c:tickMarkSkip val="1"/>
        <c:noMultiLvlLbl val="0"/>
      </c:catAx>
      <c:valAx>
        <c:axId val="2135904264"/>
        <c:scaling>
          <c:orientation val="minMax"/>
        </c:scaling>
        <c:delete val="0"/>
        <c:axPos val="l"/>
        <c:majorGridlines>
          <c:spPr>
            <a:ln w="3175" cap="flat" cmpd="sng" algn="ctr">
              <a:solidFill>
                <a:schemeClr val="accent3">
                  <a:alpha val="93000"/>
                </a:schemeClr>
              </a:solidFill>
              <a:prstDash val="solid"/>
              <a:round/>
            </a:ln>
          </c:spPr>
        </c:majorGridlines>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150" b="0" i="0" u="none" strike="noStrike" kern="1200" baseline="0">
                <a:solidFill>
                  <a:srgbClr val="000000"/>
                </a:solidFill>
                <a:latin typeface="Arial Narrow"/>
                <a:ea typeface="Arial Narrow"/>
                <a:cs typeface="Arial Narrow"/>
              </a:defRPr>
            </a:pPr>
            <a:endParaRPr lang="en-US"/>
          </a:p>
        </c:txPr>
        <c:crossAx val="2135900824"/>
        <c:crosses val="autoZero"/>
        <c:crossBetween val="between"/>
      </c:valAx>
      <c:catAx>
        <c:axId val="2135908136"/>
        <c:scaling>
          <c:orientation val="minMax"/>
        </c:scaling>
        <c:delete val="1"/>
        <c:axPos val="b"/>
        <c:majorTickMark val="out"/>
        <c:minorTickMark val="none"/>
        <c:tickLblPos val="nextTo"/>
        <c:crossAx val="2135911080"/>
        <c:crosses val="autoZero"/>
        <c:auto val="1"/>
        <c:lblAlgn val="ctr"/>
        <c:lblOffset val="100"/>
        <c:noMultiLvlLbl val="0"/>
      </c:catAx>
      <c:valAx>
        <c:axId val="2135911080"/>
        <c:scaling>
          <c:orientation val="minMax"/>
        </c:scaling>
        <c:delete val="0"/>
        <c:axPos val="r"/>
        <c:numFmt formatCode="General" sourceLinked="1"/>
        <c:majorTickMark val="cross"/>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150" b="0" i="0" u="none" strike="noStrike" kern="1200" baseline="0">
                <a:solidFill>
                  <a:srgbClr val="000000"/>
                </a:solidFill>
                <a:latin typeface="Arial Narrow"/>
                <a:ea typeface="Arial Narrow"/>
                <a:cs typeface="Arial Narrow"/>
              </a:defRPr>
            </a:pPr>
            <a:endParaRPr lang="en-US"/>
          </a:p>
        </c:txPr>
        <c:crossAx val="2135908136"/>
        <c:crosses val="max"/>
        <c:crossBetween val="between"/>
      </c:valAx>
      <c:spPr>
        <a:solidFill>
          <a:srgbClr val="CDCDCD"/>
        </a:solidFill>
        <a:ln w="12700">
          <a:solidFill>
            <a:srgbClr val="808080"/>
          </a:solidFill>
          <a:prstDash val="solid"/>
        </a:ln>
      </c:spPr>
    </c:plotArea>
    <c:legend>
      <c:legendPos val="r"/>
      <c:layout>
        <c:manualLayout>
          <c:xMode val="edge"/>
          <c:yMode val="edge"/>
          <c:x val="0.674809040091362"/>
          <c:y val="0.155555993000875"/>
          <c:w val="0.312977219450622"/>
          <c:h val="0.672533245844269"/>
        </c:manualLayout>
      </c:layout>
      <c:overlay val="0"/>
      <c:spPr>
        <a:solidFill>
          <a:srgbClr val="FFFFFF"/>
        </a:solidFill>
        <a:ln w="25400">
          <a:noFill/>
        </a:ln>
      </c:spPr>
      <c:txPr>
        <a:bodyPr rot="0" spcFirstLastPara="1" vertOverflow="ellipsis" vert="horz" wrap="square" anchor="ctr" anchorCtr="1"/>
        <a:lstStyle/>
        <a:p>
          <a:pPr>
            <a:defRPr sz="97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cap="flat" cmpd="sng" algn="ctr">
      <a:solidFill>
        <a:srgbClr val="000000"/>
      </a:solidFill>
      <a:prstDash val="solid"/>
      <a:round/>
    </a:ln>
  </c:spPr>
  <c:txPr>
    <a:bodyPr/>
    <a:lstStyle/>
    <a:p>
      <a:pPr>
        <a:defRPr sz="1150" b="0" i="0" u="none" strike="noStrike" baseline="0">
          <a:solidFill>
            <a:srgbClr val="000000"/>
          </a:solidFill>
          <a:latin typeface="Arial Narrow"/>
          <a:ea typeface="Arial Narrow"/>
          <a:cs typeface="Arial Narrow"/>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baseline="0">
                <a:solidFill>
                  <a:srgbClr val="000000"/>
                </a:solidFill>
                <a:latin typeface="Arial Narrow"/>
                <a:ea typeface="Arial Narrow"/>
                <a:cs typeface="Arial Narrow"/>
              </a:defRPr>
            </a:pPr>
            <a:r>
              <a:rPr lang="vi-VN" sz="1000" b="1" i="0" u="none" strike="noStrike" baseline="0"/>
              <a:t>SỐ LƯỢNG ĐỀ XUẤT OKR LOẠI B</a:t>
            </a:r>
            <a:endParaRPr lang="en-US"/>
          </a:p>
        </c:rich>
      </c:tx>
      <c:layout>
        <c:manualLayout>
          <c:xMode val="edge"/>
          <c:yMode val="edge"/>
          <c:x val="0.362508642212406"/>
          <c:y val="0.0431079793369778"/>
        </c:manualLayout>
      </c:layout>
      <c:overlay val="0"/>
      <c:spPr>
        <a:noFill/>
        <a:ln w="25400">
          <a:noFill/>
        </a:ln>
      </c:spPr>
    </c:title>
    <c:autoTitleDeleted val="0"/>
    <c:plotArea>
      <c:layout>
        <c:manualLayout>
          <c:layoutTarget val="inner"/>
          <c:xMode val="edge"/>
          <c:yMode val="edge"/>
          <c:x val="0.0364788472114299"/>
          <c:y val="0.268228338353883"/>
          <c:w val="0.598481087062522"/>
          <c:h val="0.526877093195128"/>
        </c:manualLayout>
      </c:layout>
      <c:barChart>
        <c:barDir val="col"/>
        <c:grouping val="clustered"/>
        <c:varyColors val="0"/>
        <c:ser>
          <c:idx val="0"/>
          <c:order val="0"/>
          <c:tx>
            <c:strRef>
              <c:f>'[2]OKR PROPOSAL'!$F$10</c:f>
              <c:strCache>
                <c:ptCount val="1"/>
                <c:pt idx="0">
                  <c:v>(2) Số lượng đề xuất OKR loại B</c:v>
                </c:pt>
              </c:strCache>
            </c:strRef>
          </c:tx>
          <c:spPr>
            <a:solidFill>
              <a:srgbClr val="F79646"/>
            </a:solidFill>
            <a:ln w="25400">
              <a:noFill/>
            </a:ln>
            <a:effectLst>
              <a:outerShdw dist="35921" dir="2700000" algn="br">
                <a:srgbClr val="000000"/>
              </a:outerShdw>
            </a:effectLst>
          </c:spPr>
          <c:invertIfNegative val="0"/>
          <c:cat>
            <c:strRef>
              <c:f>'[2]OKR PROPOSAL'!$B$11:$B$22</c:f>
              <c:strCache>
                <c:ptCount val="12"/>
                <c:pt idx="0">
                  <c:v>_x0005_April</c:v>
                </c:pt>
                <c:pt idx="1">
                  <c:v>_x0003_May</c:v>
                </c:pt>
                <c:pt idx="2">
                  <c:v>_x0004_June</c:v>
                </c:pt>
                <c:pt idx="3">
                  <c:v>_x0004_July</c:v>
                </c:pt>
                <c:pt idx="4">
                  <c:v>_x0006_August</c:v>
                </c:pt>
              </c:strCache>
            </c:strRef>
          </c:cat>
          <c:val>
            <c:numRef>
              <c:f>'[2]OKR PROPOSAL'!$F$11:$F$22</c:f>
              <c:numCache>
                <c:formatCode>General</c:formatCode>
                <c:ptCount val="12"/>
                <c:pt idx="0">
                  <c:v>2.0</c:v>
                </c:pt>
                <c:pt idx="1">
                  <c:v>4.0</c:v>
                </c:pt>
                <c:pt idx="2">
                  <c:v>3.0</c:v>
                </c:pt>
              </c:numCache>
            </c:numRef>
          </c:val>
        </c:ser>
        <c:dLbls>
          <c:showLegendKey val="0"/>
          <c:showVal val="0"/>
          <c:showCatName val="0"/>
          <c:showSerName val="0"/>
          <c:showPercent val="0"/>
          <c:showBubbleSize val="0"/>
        </c:dLbls>
        <c:gapWidth val="150"/>
        <c:axId val="-2131568328"/>
        <c:axId val="-2131564888"/>
      </c:barChart>
      <c:lineChart>
        <c:grouping val="standard"/>
        <c:varyColors val="0"/>
        <c:ser>
          <c:idx val="1"/>
          <c:order val="1"/>
          <c:tx>
            <c:strRef>
              <c:f>'[2]OKR PROPOSAL'!$H$10</c:f>
              <c:strCache>
                <c:ptCount val="1"/>
                <c:pt idx="0">
                  <c:v>Doanh thu đạt được từ các đề xuát loại B  </c:v>
                </c:pt>
              </c:strCache>
            </c:strRef>
          </c:tx>
          <c:spPr>
            <a:ln w="28575" cap="rnd" cmpd="sng" algn="ctr">
              <a:solidFill>
                <a:schemeClr val="accent5">
                  <a:shade val="95000"/>
                  <a:satMod val="105000"/>
                </a:schemeClr>
              </a:solidFill>
              <a:prstDash val="solid"/>
              <a:round/>
            </a:ln>
          </c:spPr>
          <c:marker>
            <c:symbol val="none"/>
          </c:marker>
          <c:cat>
            <c:strLit>
              <c:ptCount val="1"/>
              <c:pt idx="0">
                <c:v>_x0007_Chi phí</c:v>
              </c:pt>
            </c:strLit>
          </c:cat>
          <c:val>
            <c:numRef>
              <c:f>'[2]OKR PROPOSAL'!$H$11:$H$22</c:f>
              <c:numCache>
                <c:formatCode>General</c:formatCode>
                <c:ptCount val="12"/>
                <c:pt idx="0">
                  <c:v>5000.0</c:v>
                </c:pt>
                <c:pt idx="1">
                  <c:v>5000.0</c:v>
                </c:pt>
                <c:pt idx="2">
                  <c:v>2800.0</c:v>
                </c:pt>
              </c:numCache>
            </c:numRef>
          </c:val>
          <c:smooth val="0"/>
        </c:ser>
        <c:ser>
          <c:idx val="2"/>
          <c:order val="2"/>
          <c:tx>
            <c:strRef>
              <c:f>'[2]OKR PROPOSAL'!$G$10</c:f>
              <c:strCache>
                <c:ptCount val="1"/>
                <c:pt idx="0">
                  <c:v>Chi phí cần thiết để thực hiện các đề xuất loại B </c:v>
                </c:pt>
              </c:strCache>
            </c:strRef>
          </c:tx>
          <c:marker>
            <c:symbol val="none"/>
          </c:marker>
          <c:cat>
            <c:strLit>
              <c:ptCount val="1"/>
              <c:pt idx="0">
                <c:v>_x0007_Chi phí</c:v>
              </c:pt>
            </c:strLit>
          </c:cat>
          <c:val>
            <c:numRef>
              <c:f>'[2]OKR PROPOSAL'!$G$11:$G$22</c:f>
              <c:numCache>
                <c:formatCode>General</c:formatCode>
                <c:ptCount val="12"/>
                <c:pt idx="0">
                  <c:v>1500.0</c:v>
                </c:pt>
                <c:pt idx="1">
                  <c:v>2500.0</c:v>
                </c:pt>
                <c:pt idx="2">
                  <c:v>2000.0</c:v>
                </c:pt>
              </c:numCache>
            </c:numRef>
          </c:val>
          <c:smooth val="0"/>
        </c:ser>
        <c:dLbls>
          <c:showLegendKey val="0"/>
          <c:showVal val="0"/>
          <c:showCatName val="0"/>
          <c:showSerName val="0"/>
          <c:showPercent val="0"/>
          <c:showBubbleSize val="0"/>
        </c:dLbls>
        <c:marker val="1"/>
        <c:smooth val="0"/>
        <c:axId val="-2131561064"/>
        <c:axId val="-2131605240"/>
      </c:lineChart>
      <c:catAx>
        <c:axId val="-213156832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2131564888"/>
        <c:crosses val="autoZero"/>
        <c:auto val="1"/>
        <c:lblAlgn val="ctr"/>
        <c:lblOffset val="100"/>
        <c:tickLblSkip val="1"/>
        <c:tickMarkSkip val="1"/>
        <c:noMultiLvlLbl val="0"/>
      </c:catAx>
      <c:valAx>
        <c:axId val="-2131564888"/>
        <c:scaling>
          <c:orientation val="minMax"/>
        </c:scaling>
        <c:delete val="0"/>
        <c:axPos val="l"/>
        <c:majorGridlines>
          <c:spPr>
            <a:ln w="3175" cap="flat" cmpd="sng" algn="ctr">
              <a:solidFill>
                <a:srgbClr val="000000"/>
              </a:solidFill>
              <a:prstDash val="solid"/>
              <a:round/>
            </a:ln>
          </c:spPr>
        </c:majorGridlines>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2131568328"/>
        <c:crosses val="autoZero"/>
        <c:crossBetween val="between"/>
      </c:valAx>
      <c:catAx>
        <c:axId val="-2131561064"/>
        <c:scaling>
          <c:orientation val="minMax"/>
        </c:scaling>
        <c:delete val="1"/>
        <c:axPos val="b"/>
        <c:majorTickMark val="out"/>
        <c:minorTickMark val="none"/>
        <c:tickLblPos val="nextTo"/>
        <c:crossAx val="-2131605240"/>
        <c:crosses val="autoZero"/>
        <c:auto val="1"/>
        <c:lblAlgn val="ctr"/>
        <c:lblOffset val="100"/>
        <c:noMultiLvlLbl val="0"/>
      </c:catAx>
      <c:valAx>
        <c:axId val="-2131605240"/>
        <c:scaling>
          <c:orientation val="minMax"/>
        </c:scaling>
        <c:delete val="0"/>
        <c:axPos val="r"/>
        <c:numFmt formatCode="General" sourceLinked="1"/>
        <c:majorTickMark val="cross"/>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2131561064"/>
        <c:crosses val="max"/>
        <c:crossBetween val="between"/>
      </c:valAx>
      <c:spPr>
        <a:solidFill>
          <a:srgbClr val="CDCDCD"/>
        </a:solidFill>
        <a:ln w="12700">
          <a:solidFill>
            <a:srgbClr val="808080"/>
          </a:solidFill>
          <a:prstDash val="solid"/>
        </a:ln>
      </c:spPr>
    </c:plotArea>
    <c:legend>
      <c:legendPos val="r"/>
      <c:layout>
        <c:manualLayout>
          <c:xMode val="edge"/>
          <c:yMode val="edge"/>
          <c:x val="0.701219512195122"/>
          <c:y val="0.108280756306736"/>
          <c:w val="0.279523117918187"/>
          <c:h val="0.808487888058579"/>
        </c:manualLayout>
      </c:layout>
      <c:overlay val="0"/>
      <c:spPr>
        <a:solidFill>
          <a:srgbClr val="FFFFFF"/>
        </a:solidFill>
        <a:ln w="25400">
          <a:noFill/>
        </a:ln>
      </c:spPr>
      <c:txPr>
        <a:bodyPr rot="0" spcFirstLastPara="1" vertOverflow="ellipsis" vert="horz" wrap="square" anchor="ctr" anchorCtr="1"/>
        <a:lstStyle/>
        <a:p>
          <a:pPr>
            <a:defRPr sz="82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cap="flat" cmpd="sng" algn="ctr">
      <a:solidFill>
        <a:srgbClr val="000000"/>
      </a:solidFill>
      <a:prstDash val="solid"/>
      <a:round/>
    </a:ln>
  </c:spPr>
  <c:txPr>
    <a:bodyPr/>
    <a:lstStyle/>
    <a:p>
      <a:pPr>
        <a:defRPr sz="975" b="0" i="0" u="none" strike="noStrike" baseline="0">
          <a:solidFill>
            <a:srgbClr val="000000"/>
          </a:solidFill>
          <a:latin typeface="Arial Narrow"/>
          <a:ea typeface="Arial Narrow"/>
          <a:cs typeface="Arial Narrow"/>
        </a:defRPr>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25" b="1" i="0" u="none" strike="noStrike" kern="1200" baseline="0">
                <a:solidFill>
                  <a:srgbClr val="000000"/>
                </a:solidFill>
                <a:latin typeface="Arial Narrow"/>
                <a:ea typeface="Arial Narrow"/>
                <a:cs typeface="Arial Narrow"/>
              </a:defRPr>
            </a:pPr>
            <a:r>
              <a:rPr lang="vi-VN" sz="1025" b="1" i="0" u="none" strike="noStrike" baseline="0"/>
              <a:t>SỐ LƯỢNG ĐỀ XUẤT OKR LOẠI C</a:t>
            </a:r>
            <a:endParaRPr lang="en-US"/>
          </a:p>
        </c:rich>
      </c:tx>
      <c:layout>
        <c:manualLayout>
          <c:xMode val="edge"/>
          <c:yMode val="edge"/>
          <c:x val="0.350398135164611"/>
          <c:y val="0.0431079793369778"/>
        </c:manualLayout>
      </c:layout>
      <c:overlay val="0"/>
      <c:spPr>
        <a:noFill/>
        <a:ln w="25400">
          <a:noFill/>
        </a:ln>
      </c:spPr>
    </c:title>
    <c:autoTitleDeleted val="0"/>
    <c:plotArea>
      <c:layout>
        <c:manualLayout>
          <c:layoutTarget val="inner"/>
          <c:xMode val="edge"/>
          <c:yMode val="edge"/>
          <c:x val="0.0352673492605233"/>
          <c:y val="0.287387505379161"/>
          <c:w val="0.640500568828214"/>
          <c:h val="0.502928134413531"/>
        </c:manualLayout>
      </c:layout>
      <c:barChart>
        <c:barDir val="col"/>
        <c:grouping val="clustered"/>
        <c:varyColors val="0"/>
        <c:ser>
          <c:idx val="0"/>
          <c:order val="0"/>
          <c:tx>
            <c:strRef>
              <c:f>'[2]OKR PROPOSAL'!$I$10</c:f>
              <c:strCache>
                <c:ptCount val="1"/>
                <c:pt idx="0">
                  <c:v>(3) Số lượng đề xuất OKR loại C</c:v>
                </c:pt>
              </c:strCache>
            </c:strRef>
          </c:tx>
          <c:spPr>
            <a:solidFill>
              <a:srgbClr val="F79646"/>
            </a:solidFill>
            <a:ln w="25400">
              <a:noFill/>
            </a:ln>
            <a:effectLst>
              <a:outerShdw dist="35921" dir="2700000" algn="br">
                <a:srgbClr val="000000"/>
              </a:outerShdw>
            </a:effectLst>
          </c:spPr>
          <c:invertIfNegative val="0"/>
          <c:cat>
            <c:strRef>
              <c:f>'[2]OKR PROPOSAL'!$B$11:$B$22</c:f>
              <c:strCache>
                <c:ptCount val="12"/>
                <c:pt idx="0">
                  <c:v>_x0005_April</c:v>
                </c:pt>
                <c:pt idx="1">
                  <c:v>_x0003_May</c:v>
                </c:pt>
                <c:pt idx="2">
                  <c:v>_x0004_June</c:v>
                </c:pt>
                <c:pt idx="3">
                  <c:v>_x0004_July</c:v>
                </c:pt>
                <c:pt idx="4">
                  <c:v>_x0006_August</c:v>
                </c:pt>
              </c:strCache>
            </c:strRef>
          </c:cat>
          <c:val>
            <c:numRef>
              <c:f>'[2]OKR PROPOSAL'!$I$11:$I$22</c:f>
              <c:numCache>
                <c:formatCode>General</c:formatCode>
                <c:ptCount val="12"/>
                <c:pt idx="0">
                  <c:v>3.0</c:v>
                </c:pt>
                <c:pt idx="1">
                  <c:v>3.0</c:v>
                </c:pt>
                <c:pt idx="2">
                  <c:v>3.0</c:v>
                </c:pt>
              </c:numCache>
            </c:numRef>
          </c:val>
        </c:ser>
        <c:dLbls>
          <c:showLegendKey val="0"/>
          <c:showVal val="0"/>
          <c:showCatName val="0"/>
          <c:showSerName val="0"/>
          <c:showPercent val="0"/>
          <c:showBubbleSize val="0"/>
        </c:dLbls>
        <c:gapWidth val="150"/>
        <c:axId val="2135022056"/>
        <c:axId val="2135025464"/>
      </c:barChart>
      <c:lineChart>
        <c:grouping val="standard"/>
        <c:varyColors val="0"/>
        <c:ser>
          <c:idx val="1"/>
          <c:order val="1"/>
          <c:tx>
            <c:strRef>
              <c:f>'[2]OKR PROPOSAL'!$K$10</c:f>
              <c:strCache>
                <c:ptCount val="1"/>
                <c:pt idx="0">
                  <c:v>Doanh thu đạt được từ các đề xuát loại C</c:v>
                </c:pt>
              </c:strCache>
            </c:strRef>
          </c:tx>
          <c:spPr>
            <a:ln w="28575" cap="rnd" cmpd="sng" algn="ctr">
              <a:solidFill>
                <a:schemeClr val="accent5">
                  <a:shade val="95000"/>
                  <a:satMod val="105000"/>
                </a:schemeClr>
              </a:solidFill>
              <a:prstDash val="solid"/>
              <a:round/>
            </a:ln>
          </c:spPr>
          <c:marker>
            <c:symbol val="none"/>
          </c:marker>
          <c:cat>
            <c:strRef>
              <c:f>'[2]OKR PROPOSAL'!$B$11:$B$22</c:f>
              <c:strCache>
                <c:ptCount val="12"/>
                <c:pt idx="0">
                  <c:v>_x0005_April</c:v>
                </c:pt>
                <c:pt idx="1">
                  <c:v>_x0003_May</c:v>
                </c:pt>
                <c:pt idx="2">
                  <c:v>_x0004_June</c:v>
                </c:pt>
                <c:pt idx="3">
                  <c:v>_x0004_July</c:v>
                </c:pt>
                <c:pt idx="4">
                  <c:v>_x0006_August</c:v>
                </c:pt>
              </c:strCache>
            </c:strRef>
          </c:cat>
          <c:val>
            <c:numRef>
              <c:f>'[2]OKR PROPOSAL'!$K$11:$K$22</c:f>
              <c:numCache>
                <c:formatCode>General</c:formatCode>
                <c:ptCount val="12"/>
                <c:pt idx="0">
                  <c:v>1600.0</c:v>
                </c:pt>
                <c:pt idx="1">
                  <c:v>2200.0</c:v>
                </c:pt>
                <c:pt idx="2">
                  <c:v>1200.0</c:v>
                </c:pt>
              </c:numCache>
            </c:numRef>
          </c:val>
          <c:smooth val="0"/>
        </c:ser>
        <c:ser>
          <c:idx val="2"/>
          <c:order val="2"/>
          <c:tx>
            <c:strRef>
              <c:f>'[2]OKR PROPOSAL'!$J$10</c:f>
              <c:strCache>
                <c:ptCount val="1"/>
                <c:pt idx="0">
                  <c:v>Chi phí cần thiết để thực hiện các đề xuất loại C</c:v>
                </c:pt>
              </c:strCache>
            </c:strRef>
          </c:tx>
          <c:marker>
            <c:symbol val="none"/>
          </c:marker>
          <c:val>
            <c:numRef>
              <c:f>'[2]OKR PROPOSAL'!$J$11:$J$22</c:f>
              <c:numCache>
                <c:formatCode>General</c:formatCode>
                <c:ptCount val="12"/>
                <c:pt idx="0">
                  <c:v>850.0</c:v>
                </c:pt>
                <c:pt idx="1">
                  <c:v>1200.0</c:v>
                </c:pt>
                <c:pt idx="2">
                  <c:v>500.0</c:v>
                </c:pt>
              </c:numCache>
            </c:numRef>
          </c:val>
          <c:smooth val="0"/>
        </c:ser>
        <c:dLbls>
          <c:showLegendKey val="0"/>
          <c:showVal val="0"/>
          <c:showCatName val="0"/>
          <c:showSerName val="0"/>
          <c:showPercent val="0"/>
          <c:showBubbleSize val="0"/>
        </c:dLbls>
        <c:marker val="1"/>
        <c:smooth val="0"/>
        <c:axId val="-2138092120"/>
        <c:axId val="2135858520"/>
      </c:lineChart>
      <c:catAx>
        <c:axId val="213502205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25" b="0" i="0" u="none" strike="noStrike" kern="1200" baseline="0">
                <a:solidFill>
                  <a:srgbClr val="000000"/>
                </a:solidFill>
                <a:latin typeface="Arial Narrow"/>
                <a:ea typeface="Arial Narrow"/>
                <a:cs typeface="Arial Narrow"/>
              </a:defRPr>
            </a:pPr>
            <a:endParaRPr lang="en-US"/>
          </a:p>
        </c:txPr>
        <c:crossAx val="2135025464"/>
        <c:crosses val="autoZero"/>
        <c:auto val="1"/>
        <c:lblAlgn val="ctr"/>
        <c:lblOffset val="100"/>
        <c:tickLblSkip val="1"/>
        <c:tickMarkSkip val="1"/>
        <c:noMultiLvlLbl val="0"/>
      </c:catAx>
      <c:valAx>
        <c:axId val="2135025464"/>
        <c:scaling>
          <c:orientation val="minMax"/>
        </c:scaling>
        <c:delete val="0"/>
        <c:axPos val="l"/>
        <c:majorGridlines>
          <c:spPr>
            <a:ln w="3175" cap="flat" cmpd="sng" algn="ctr">
              <a:solidFill>
                <a:srgbClr val="000000"/>
              </a:solidFill>
              <a:prstDash val="solid"/>
              <a:round/>
            </a:ln>
          </c:spPr>
        </c:majorGridlines>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25" b="0" i="0" u="none" strike="noStrike" kern="1200" baseline="0">
                <a:solidFill>
                  <a:srgbClr val="000000"/>
                </a:solidFill>
                <a:latin typeface="Arial Narrow"/>
                <a:ea typeface="Arial Narrow"/>
                <a:cs typeface="Arial Narrow"/>
              </a:defRPr>
            </a:pPr>
            <a:endParaRPr lang="en-US"/>
          </a:p>
        </c:txPr>
        <c:crossAx val="2135022056"/>
        <c:crosses val="autoZero"/>
        <c:crossBetween val="between"/>
      </c:valAx>
      <c:catAx>
        <c:axId val="-2138092120"/>
        <c:scaling>
          <c:orientation val="minMax"/>
        </c:scaling>
        <c:delete val="1"/>
        <c:axPos val="b"/>
        <c:majorTickMark val="out"/>
        <c:minorTickMark val="none"/>
        <c:tickLblPos val="nextTo"/>
        <c:crossAx val="2135858520"/>
        <c:crosses val="autoZero"/>
        <c:auto val="1"/>
        <c:lblAlgn val="ctr"/>
        <c:lblOffset val="100"/>
        <c:noMultiLvlLbl val="0"/>
      </c:catAx>
      <c:valAx>
        <c:axId val="2135858520"/>
        <c:scaling>
          <c:orientation val="minMax"/>
        </c:scaling>
        <c:delete val="0"/>
        <c:axPos val="r"/>
        <c:numFmt formatCode="General" sourceLinked="1"/>
        <c:majorTickMark val="cross"/>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25" b="0" i="0" u="none" strike="noStrike" kern="1200" baseline="0">
                <a:solidFill>
                  <a:srgbClr val="000000"/>
                </a:solidFill>
                <a:latin typeface="Arial Narrow"/>
                <a:ea typeface="Arial Narrow"/>
                <a:cs typeface="Arial Narrow"/>
              </a:defRPr>
            </a:pPr>
            <a:endParaRPr lang="en-US"/>
          </a:p>
        </c:txPr>
        <c:crossAx val="-2138092120"/>
        <c:crosses val="max"/>
        <c:crossBetween val="between"/>
      </c:valAx>
      <c:spPr>
        <a:solidFill>
          <a:srgbClr val="CDCDCD"/>
        </a:solidFill>
        <a:ln w="12700">
          <a:solidFill>
            <a:srgbClr val="808080"/>
          </a:solidFill>
          <a:prstDash val="solid"/>
        </a:ln>
      </c:spPr>
    </c:plotArea>
    <c:legend>
      <c:legendPos val="r"/>
      <c:layout>
        <c:manualLayout>
          <c:xMode val="edge"/>
          <c:yMode val="edge"/>
          <c:x val="0.722983377077865"/>
          <c:y val="0.152866743567882"/>
          <c:w val="0.254185572693824"/>
          <c:h val="0.635631175084006"/>
        </c:manualLayout>
      </c:layout>
      <c:overlay val="0"/>
      <c:spPr>
        <a:solidFill>
          <a:srgbClr val="FFFFFF"/>
        </a:solidFill>
        <a:ln w="25400">
          <a:noFill/>
        </a:ln>
      </c:spPr>
      <c:txPr>
        <a:bodyPr rot="0" spcFirstLastPara="1" vertOverflow="ellipsis" vert="horz" wrap="square" anchor="ctr" anchorCtr="1"/>
        <a:lstStyle/>
        <a:p>
          <a:pPr>
            <a:defRPr sz="845"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cap="flat" cmpd="sng" algn="ctr">
      <a:solidFill>
        <a:srgbClr val="000000"/>
      </a:solidFill>
      <a:prstDash val="solid"/>
      <a:round/>
    </a:ln>
  </c:spPr>
  <c:txPr>
    <a:bodyPr/>
    <a:lstStyle/>
    <a:p>
      <a:pPr>
        <a:defRPr sz="1025" b="0" i="0" u="none" strike="noStrike" baseline="0">
          <a:solidFill>
            <a:srgbClr val="000000"/>
          </a:solidFill>
          <a:latin typeface="Arial Narrow"/>
          <a:ea typeface="Arial Narrow"/>
          <a:cs typeface="Arial Narrow"/>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baseline="0">
                <a:solidFill>
                  <a:srgbClr val="000000"/>
                </a:solidFill>
                <a:latin typeface="Arial Narrow"/>
                <a:ea typeface="Arial Narrow"/>
                <a:cs typeface="Arial Narrow"/>
              </a:defRPr>
            </a:pPr>
            <a:r>
              <a:rPr lang="en-US"/>
              <a:t>SỐ LƯỢNG ĐỀ XUẤT OKR LOẠI A</a:t>
            </a:r>
          </a:p>
        </c:rich>
      </c:tx>
      <c:layout>
        <c:manualLayout>
          <c:xMode val="edge"/>
          <c:yMode val="edge"/>
          <c:x val="0.335829656789085"/>
          <c:y val="0.0412279090113736"/>
        </c:manualLayout>
      </c:layout>
      <c:overlay val="0"/>
      <c:spPr>
        <a:noFill/>
        <a:ln w="25400">
          <a:noFill/>
        </a:ln>
      </c:spPr>
    </c:title>
    <c:autoTitleDeleted val="0"/>
    <c:plotArea>
      <c:layout>
        <c:manualLayout>
          <c:layoutTarget val="inner"/>
          <c:xMode val="edge"/>
          <c:yMode val="edge"/>
          <c:x val="0.0525448043067463"/>
          <c:y val="0.259735240119818"/>
          <c:w val="0.549435888511848"/>
          <c:h val="0.51122491706123"/>
        </c:manualLayout>
      </c:layout>
      <c:barChart>
        <c:barDir val="col"/>
        <c:grouping val="clustered"/>
        <c:varyColors val="0"/>
        <c:ser>
          <c:idx val="0"/>
          <c:order val="0"/>
          <c:tx>
            <c:strRef>
              <c:f>'[2]OKR PROPOSAL'!$C$10</c:f>
              <c:strCache>
                <c:ptCount val="1"/>
                <c:pt idx="0">
                  <c:v>(1) Số lượng đề xuất OKR loại A</c:v>
                </c:pt>
              </c:strCache>
            </c:strRef>
          </c:tx>
          <c:spPr>
            <a:solidFill>
              <a:srgbClr val="F79646"/>
            </a:solidFill>
            <a:ln w="25400">
              <a:noFill/>
            </a:ln>
            <a:effectLst>
              <a:outerShdw dist="35921" dir="2700000" algn="br">
                <a:srgbClr val="000000"/>
              </a:outerShdw>
            </a:effectLst>
          </c:spPr>
          <c:invertIfNegative val="0"/>
          <c:cat>
            <c:strRef>
              <c:f>'[2]OKR PROPOSAL'!$B$11:$B$22</c:f>
              <c:strCache>
                <c:ptCount val="12"/>
                <c:pt idx="0">
                  <c:v>_x0005_April</c:v>
                </c:pt>
                <c:pt idx="1">
                  <c:v>_x0003_May</c:v>
                </c:pt>
                <c:pt idx="2">
                  <c:v>_x0004_June</c:v>
                </c:pt>
                <c:pt idx="3">
                  <c:v>_x0004_July</c:v>
                </c:pt>
                <c:pt idx="4">
                  <c:v>_x0006_August</c:v>
                </c:pt>
              </c:strCache>
            </c:strRef>
          </c:cat>
          <c:val>
            <c:numRef>
              <c:f>'[2]OKR PROPOSAL'!$C$11:$C$22</c:f>
              <c:numCache>
                <c:formatCode>General</c:formatCode>
                <c:ptCount val="12"/>
                <c:pt idx="0">
                  <c:v>1.0</c:v>
                </c:pt>
                <c:pt idx="1">
                  <c:v>1.0</c:v>
                </c:pt>
                <c:pt idx="2">
                  <c:v>2.0</c:v>
                </c:pt>
              </c:numCache>
            </c:numRef>
          </c:val>
        </c:ser>
        <c:dLbls>
          <c:showLegendKey val="0"/>
          <c:showVal val="0"/>
          <c:showCatName val="0"/>
          <c:showSerName val="0"/>
          <c:showPercent val="0"/>
          <c:showBubbleSize val="0"/>
        </c:dLbls>
        <c:gapWidth val="150"/>
        <c:axId val="-2132135096"/>
        <c:axId val="-2132131656"/>
      </c:barChart>
      <c:lineChart>
        <c:grouping val="standard"/>
        <c:varyColors val="0"/>
        <c:ser>
          <c:idx val="1"/>
          <c:order val="1"/>
          <c:tx>
            <c:strRef>
              <c:f>'[2]OKR PROPOSAL'!$E$10</c:f>
              <c:strCache>
                <c:ptCount val="1"/>
                <c:pt idx="0">
                  <c:v>Doanh thu đạt được từ các đề xuát loại A </c:v>
                </c:pt>
              </c:strCache>
            </c:strRef>
          </c:tx>
          <c:spPr>
            <a:ln w="28575" cap="rnd" cmpd="sng" algn="ctr">
              <a:solidFill>
                <a:schemeClr val="accent5">
                  <a:shade val="95000"/>
                  <a:satMod val="105000"/>
                </a:schemeClr>
              </a:solidFill>
              <a:prstDash val="solid"/>
              <a:round/>
            </a:ln>
          </c:spPr>
          <c:marker>
            <c:symbol val="none"/>
          </c:marker>
          <c:cat>
            <c:strLit>
              <c:ptCount val="1"/>
              <c:pt idx="0">
                <c:v>_x0007_Chi phí</c:v>
              </c:pt>
            </c:strLit>
          </c:cat>
          <c:val>
            <c:numRef>
              <c:f>'[2]OKR PROPOSAL'!$E$11:$E$22</c:f>
              <c:numCache>
                <c:formatCode>General</c:formatCode>
                <c:ptCount val="12"/>
                <c:pt idx="0">
                  <c:v>3200.0</c:v>
                </c:pt>
                <c:pt idx="1">
                  <c:v>2000.0</c:v>
                </c:pt>
                <c:pt idx="2">
                  <c:v>3000.0</c:v>
                </c:pt>
              </c:numCache>
            </c:numRef>
          </c:val>
          <c:smooth val="0"/>
        </c:ser>
        <c:ser>
          <c:idx val="2"/>
          <c:order val="2"/>
          <c:tx>
            <c:strRef>
              <c:f>'[2]OKR PROPOSAL'!$D$10</c:f>
              <c:strCache>
                <c:ptCount val="1"/>
                <c:pt idx="0">
                  <c:v>Chi phí cần thiết để thực hiện các đề xuát loại A</c:v>
                </c:pt>
              </c:strCache>
            </c:strRef>
          </c:tx>
          <c:spPr>
            <a:ln w="28575" cap="rnd" cmpd="sng" algn="ctr">
              <a:solidFill>
                <a:schemeClr val="accent4">
                  <a:shade val="95000"/>
                  <a:satMod val="105000"/>
                </a:schemeClr>
              </a:solidFill>
              <a:prstDash val="solid"/>
              <a:round/>
            </a:ln>
            <a:effectLst/>
          </c:spPr>
          <c:marker>
            <c:symbol val="none"/>
          </c:marker>
          <c:cat>
            <c:strLit>
              <c:ptCount val="1"/>
              <c:pt idx="0">
                <c:v>_x0007_Chi phí</c:v>
              </c:pt>
            </c:strLit>
          </c:cat>
          <c:val>
            <c:numRef>
              <c:f>'[2]OKR PROPOSAL'!$D$11:$D$22</c:f>
              <c:numCache>
                <c:formatCode>General</c:formatCode>
                <c:ptCount val="12"/>
                <c:pt idx="0">
                  <c:v>1000.0</c:v>
                </c:pt>
                <c:pt idx="1">
                  <c:v>1200.0</c:v>
                </c:pt>
                <c:pt idx="2">
                  <c:v>4000.0</c:v>
                </c:pt>
              </c:numCache>
            </c:numRef>
          </c:val>
          <c:smooth val="0"/>
        </c:ser>
        <c:dLbls>
          <c:showLegendKey val="0"/>
          <c:showVal val="0"/>
          <c:showCatName val="0"/>
          <c:showSerName val="0"/>
          <c:showPercent val="0"/>
          <c:showBubbleSize val="0"/>
        </c:dLbls>
        <c:marker val="1"/>
        <c:smooth val="0"/>
        <c:axId val="-2132127784"/>
        <c:axId val="-2132124840"/>
      </c:lineChart>
      <c:catAx>
        <c:axId val="-213213509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150" b="0" i="0" u="none" strike="noStrike" kern="1200" baseline="0">
                <a:solidFill>
                  <a:srgbClr val="000000"/>
                </a:solidFill>
                <a:latin typeface="Arial Narrow"/>
                <a:ea typeface="Arial Narrow"/>
                <a:cs typeface="Arial Narrow"/>
              </a:defRPr>
            </a:pPr>
            <a:endParaRPr lang="en-US"/>
          </a:p>
        </c:txPr>
        <c:crossAx val="-2132131656"/>
        <c:crosses val="autoZero"/>
        <c:auto val="1"/>
        <c:lblAlgn val="ctr"/>
        <c:lblOffset val="100"/>
        <c:tickLblSkip val="1"/>
        <c:tickMarkSkip val="1"/>
        <c:noMultiLvlLbl val="0"/>
      </c:catAx>
      <c:valAx>
        <c:axId val="-2132131656"/>
        <c:scaling>
          <c:orientation val="minMax"/>
        </c:scaling>
        <c:delete val="0"/>
        <c:axPos val="l"/>
        <c:majorGridlines>
          <c:spPr>
            <a:ln w="3175" cap="flat" cmpd="sng" algn="ctr">
              <a:solidFill>
                <a:schemeClr val="accent3">
                  <a:alpha val="93000"/>
                </a:schemeClr>
              </a:solidFill>
              <a:prstDash val="solid"/>
              <a:round/>
            </a:ln>
          </c:spPr>
        </c:majorGridlines>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150" b="0" i="0" u="none" strike="noStrike" kern="1200" baseline="0">
                <a:solidFill>
                  <a:srgbClr val="000000"/>
                </a:solidFill>
                <a:latin typeface="Arial Narrow"/>
                <a:ea typeface="Arial Narrow"/>
                <a:cs typeface="Arial Narrow"/>
              </a:defRPr>
            </a:pPr>
            <a:endParaRPr lang="en-US"/>
          </a:p>
        </c:txPr>
        <c:crossAx val="-2132135096"/>
        <c:crosses val="autoZero"/>
        <c:crossBetween val="between"/>
      </c:valAx>
      <c:catAx>
        <c:axId val="-2132127784"/>
        <c:scaling>
          <c:orientation val="minMax"/>
        </c:scaling>
        <c:delete val="1"/>
        <c:axPos val="b"/>
        <c:majorTickMark val="out"/>
        <c:minorTickMark val="none"/>
        <c:tickLblPos val="nextTo"/>
        <c:crossAx val="-2132124840"/>
        <c:crosses val="autoZero"/>
        <c:auto val="1"/>
        <c:lblAlgn val="ctr"/>
        <c:lblOffset val="100"/>
        <c:noMultiLvlLbl val="0"/>
      </c:catAx>
      <c:valAx>
        <c:axId val="-2132124840"/>
        <c:scaling>
          <c:orientation val="minMax"/>
        </c:scaling>
        <c:delete val="0"/>
        <c:axPos val="r"/>
        <c:numFmt formatCode="General" sourceLinked="1"/>
        <c:majorTickMark val="cross"/>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150" b="0" i="0" u="none" strike="noStrike" kern="1200" baseline="0">
                <a:solidFill>
                  <a:srgbClr val="000000"/>
                </a:solidFill>
                <a:latin typeface="Arial Narrow"/>
                <a:ea typeface="Arial Narrow"/>
                <a:cs typeface="Arial Narrow"/>
              </a:defRPr>
            </a:pPr>
            <a:endParaRPr lang="en-US"/>
          </a:p>
        </c:txPr>
        <c:crossAx val="-2132127784"/>
        <c:crosses val="max"/>
        <c:crossBetween val="between"/>
      </c:valAx>
      <c:spPr>
        <a:solidFill>
          <a:srgbClr val="CDCDCD"/>
        </a:solidFill>
        <a:ln w="12700">
          <a:solidFill>
            <a:srgbClr val="808080"/>
          </a:solidFill>
          <a:prstDash val="solid"/>
        </a:ln>
      </c:spPr>
    </c:plotArea>
    <c:legend>
      <c:legendPos val="r"/>
      <c:layout>
        <c:manualLayout>
          <c:xMode val="edge"/>
          <c:yMode val="edge"/>
          <c:x val="0.674809040091362"/>
          <c:y val="0.155555993000875"/>
          <c:w val="0.312977219450622"/>
          <c:h val="0.672533245844269"/>
        </c:manualLayout>
      </c:layout>
      <c:overlay val="0"/>
      <c:spPr>
        <a:solidFill>
          <a:srgbClr val="FFFFFF"/>
        </a:solidFill>
        <a:ln w="25400">
          <a:noFill/>
        </a:ln>
      </c:spPr>
      <c:txPr>
        <a:bodyPr rot="0" spcFirstLastPara="1" vertOverflow="ellipsis" vert="horz" wrap="square" anchor="ctr" anchorCtr="1"/>
        <a:lstStyle/>
        <a:p>
          <a:pPr>
            <a:defRPr sz="97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cap="flat" cmpd="sng" algn="ctr">
      <a:solidFill>
        <a:srgbClr val="000000"/>
      </a:solidFill>
      <a:prstDash val="solid"/>
      <a:round/>
    </a:ln>
  </c:spPr>
  <c:txPr>
    <a:bodyPr/>
    <a:lstStyle/>
    <a:p>
      <a:pPr>
        <a:defRPr sz="1150" b="0" i="0" u="none" strike="noStrike" baseline="0">
          <a:solidFill>
            <a:srgbClr val="000000"/>
          </a:solidFill>
          <a:latin typeface="Arial Narrow"/>
          <a:ea typeface="Arial Narrow"/>
          <a:cs typeface="Arial Narrow"/>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baseline="0">
                <a:solidFill>
                  <a:srgbClr val="000000"/>
                </a:solidFill>
                <a:latin typeface="Arial Narrow"/>
                <a:ea typeface="Arial Narrow"/>
                <a:cs typeface="Arial Narrow"/>
              </a:defRPr>
            </a:pPr>
            <a:r>
              <a:rPr lang="vi-VN" sz="1000" b="1" i="0" u="none" strike="noStrike" baseline="0"/>
              <a:t>SỐ LƯỢNG ĐỀ XUẤT OKR LOẠI B</a:t>
            </a:r>
            <a:endParaRPr lang="en-US"/>
          </a:p>
        </c:rich>
      </c:tx>
      <c:layout>
        <c:manualLayout>
          <c:xMode val="edge"/>
          <c:yMode val="edge"/>
          <c:x val="0.362508642212406"/>
          <c:y val="0.0431079793369778"/>
        </c:manualLayout>
      </c:layout>
      <c:overlay val="0"/>
      <c:spPr>
        <a:noFill/>
        <a:ln w="25400">
          <a:noFill/>
        </a:ln>
      </c:spPr>
    </c:title>
    <c:autoTitleDeleted val="0"/>
    <c:plotArea>
      <c:layout>
        <c:manualLayout>
          <c:layoutTarget val="inner"/>
          <c:xMode val="edge"/>
          <c:yMode val="edge"/>
          <c:x val="0.0364788472114299"/>
          <c:y val="0.268228338353883"/>
          <c:w val="0.598481087062522"/>
          <c:h val="0.526877093195128"/>
        </c:manualLayout>
      </c:layout>
      <c:barChart>
        <c:barDir val="col"/>
        <c:grouping val="clustered"/>
        <c:varyColors val="0"/>
        <c:ser>
          <c:idx val="0"/>
          <c:order val="0"/>
          <c:tx>
            <c:strRef>
              <c:f>'[2]OKR PROPOSAL'!$F$10</c:f>
              <c:strCache>
                <c:ptCount val="1"/>
                <c:pt idx="0">
                  <c:v>(2) Số lượng đề xuất OKR loại B</c:v>
                </c:pt>
              </c:strCache>
            </c:strRef>
          </c:tx>
          <c:spPr>
            <a:solidFill>
              <a:srgbClr val="F79646"/>
            </a:solidFill>
            <a:ln w="25400">
              <a:noFill/>
            </a:ln>
            <a:effectLst>
              <a:outerShdw dist="35921" dir="2700000" algn="br">
                <a:srgbClr val="000000"/>
              </a:outerShdw>
            </a:effectLst>
          </c:spPr>
          <c:invertIfNegative val="0"/>
          <c:cat>
            <c:strRef>
              <c:f>'[2]OKR PROPOSAL'!$B$11:$B$22</c:f>
              <c:strCache>
                <c:ptCount val="12"/>
                <c:pt idx="0">
                  <c:v>_x0005_April</c:v>
                </c:pt>
                <c:pt idx="1">
                  <c:v>_x0003_May</c:v>
                </c:pt>
                <c:pt idx="2">
                  <c:v>_x0004_June</c:v>
                </c:pt>
                <c:pt idx="3">
                  <c:v>_x0004_July</c:v>
                </c:pt>
                <c:pt idx="4">
                  <c:v>_x0006_August</c:v>
                </c:pt>
              </c:strCache>
            </c:strRef>
          </c:cat>
          <c:val>
            <c:numRef>
              <c:f>'[2]OKR PROPOSAL'!$F$11:$F$22</c:f>
              <c:numCache>
                <c:formatCode>General</c:formatCode>
                <c:ptCount val="12"/>
                <c:pt idx="0">
                  <c:v>2.0</c:v>
                </c:pt>
                <c:pt idx="1">
                  <c:v>4.0</c:v>
                </c:pt>
                <c:pt idx="2">
                  <c:v>3.0</c:v>
                </c:pt>
              </c:numCache>
            </c:numRef>
          </c:val>
        </c:ser>
        <c:dLbls>
          <c:showLegendKey val="0"/>
          <c:showVal val="0"/>
          <c:showCatName val="0"/>
          <c:showSerName val="0"/>
          <c:showPercent val="0"/>
          <c:showBubbleSize val="0"/>
        </c:dLbls>
        <c:gapWidth val="150"/>
        <c:axId val="-2138063880"/>
        <c:axId val="-2138826168"/>
      </c:barChart>
      <c:lineChart>
        <c:grouping val="standard"/>
        <c:varyColors val="0"/>
        <c:ser>
          <c:idx val="1"/>
          <c:order val="1"/>
          <c:tx>
            <c:strRef>
              <c:f>'[2]OKR PROPOSAL'!$H$10</c:f>
              <c:strCache>
                <c:ptCount val="1"/>
                <c:pt idx="0">
                  <c:v>Doanh thu đạt được từ các đề xuát loại B  </c:v>
                </c:pt>
              </c:strCache>
            </c:strRef>
          </c:tx>
          <c:spPr>
            <a:ln w="28575" cap="rnd" cmpd="sng" algn="ctr">
              <a:solidFill>
                <a:schemeClr val="accent5">
                  <a:shade val="95000"/>
                  <a:satMod val="105000"/>
                </a:schemeClr>
              </a:solidFill>
              <a:prstDash val="solid"/>
              <a:round/>
            </a:ln>
          </c:spPr>
          <c:marker>
            <c:symbol val="none"/>
          </c:marker>
          <c:cat>
            <c:strLit>
              <c:ptCount val="1"/>
              <c:pt idx="0">
                <c:v>_x0007_Chi phí</c:v>
              </c:pt>
            </c:strLit>
          </c:cat>
          <c:val>
            <c:numRef>
              <c:f>'[2]OKR PROPOSAL'!$H$11:$H$22</c:f>
              <c:numCache>
                <c:formatCode>General</c:formatCode>
                <c:ptCount val="12"/>
                <c:pt idx="0">
                  <c:v>5000.0</c:v>
                </c:pt>
                <c:pt idx="1">
                  <c:v>5000.0</c:v>
                </c:pt>
                <c:pt idx="2">
                  <c:v>2800.0</c:v>
                </c:pt>
              </c:numCache>
            </c:numRef>
          </c:val>
          <c:smooth val="0"/>
        </c:ser>
        <c:ser>
          <c:idx val="2"/>
          <c:order val="2"/>
          <c:tx>
            <c:strRef>
              <c:f>'[2]OKR PROPOSAL'!$G$10</c:f>
              <c:strCache>
                <c:ptCount val="1"/>
                <c:pt idx="0">
                  <c:v>Chi phí cần thiết để thực hiện các đề xuất loại B </c:v>
                </c:pt>
              </c:strCache>
            </c:strRef>
          </c:tx>
          <c:marker>
            <c:symbol val="none"/>
          </c:marker>
          <c:cat>
            <c:strLit>
              <c:ptCount val="1"/>
              <c:pt idx="0">
                <c:v>_x0007_Chi phí</c:v>
              </c:pt>
            </c:strLit>
          </c:cat>
          <c:val>
            <c:numRef>
              <c:f>'[2]OKR PROPOSAL'!$G$11:$G$22</c:f>
              <c:numCache>
                <c:formatCode>General</c:formatCode>
                <c:ptCount val="12"/>
                <c:pt idx="0">
                  <c:v>1500.0</c:v>
                </c:pt>
                <c:pt idx="1">
                  <c:v>2500.0</c:v>
                </c:pt>
                <c:pt idx="2">
                  <c:v>2000.0</c:v>
                </c:pt>
              </c:numCache>
            </c:numRef>
          </c:val>
          <c:smooth val="0"/>
        </c:ser>
        <c:dLbls>
          <c:showLegendKey val="0"/>
          <c:showVal val="0"/>
          <c:showCatName val="0"/>
          <c:showSerName val="0"/>
          <c:showPercent val="0"/>
          <c:showBubbleSize val="0"/>
        </c:dLbls>
        <c:marker val="1"/>
        <c:smooth val="0"/>
        <c:axId val="-2132097368"/>
        <c:axId val="-2132094488"/>
      </c:lineChart>
      <c:catAx>
        <c:axId val="-21380638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2138826168"/>
        <c:crosses val="autoZero"/>
        <c:auto val="1"/>
        <c:lblAlgn val="ctr"/>
        <c:lblOffset val="100"/>
        <c:tickLblSkip val="1"/>
        <c:tickMarkSkip val="1"/>
        <c:noMultiLvlLbl val="0"/>
      </c:catAx>
      <c:valAx>
        <c:axId val="-2138826168"/>
        <c:scaling>
          <c:orientation val="minMax"/>
        </c:scaling>
        <c:delete val="0"/>
        <c:axPos val="l"/>
        <c:majorGridlines>
          <c:spPr>
            <a:ln w="3175" cap="flat" cmpd="sng" algn="ctr">
              <a:solidFill>
                <a:srgbClr val="000000"/>
              </a:solidFill>
              <a:prstDash val="solid"/>
              <a:round/>
            </a:ln>
          </c:spPr>
        </c:majorGridlines>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2138063880"/>
        <c:crosses val="autoZero"/>
        <c:crossBetween val="between"/>
      </c:valAx>
      <c:catAx>
        <c:axId val="-2132097368"/>
        <c:scaling>
          <c:orientation val="minMax"/>
        </c:scaling>
        <c:delete val="1"/>
        <c:axPos val="b"/>
        <c:majorTickMark val="out"/>
        <c:minorTickMark val="none"/>
        <c:tickLblPos val="nextTo"/>
        <c:crossAx val="-2132094488"/>
        <c:crosses val="autoZero"/>
        <c:auto val="1"/>
        <c:lblAlgn val="ctr"/>
        <c:lblOffset val="100"/>
        <c:noMultiLvlLbl val="0"/>
      </c:catAx>
      <c:valAx>
        <c:axId val="-2132094488"/>
        <c:scaling>
          <c:orientation val="minMax"/>
        </c:scaling>
        <c:delete val="0"/>
        <c:axPos val="r"/>
        <c:numFmt formatCode="General" sourceLinked="1"/>
        <c:majorTickMark val="cross"/>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2132097368"/>
        <c:crosses val="max"/>
        <c:crossBetween val="between"/>
      </c:valAx>
      <c:spPr>
        <a:solidFill>
          <a:srgbClr val="CDCDCD"/>
        </a:solidFill>
        <a:ln w="12700">
          <a:solidFill>
            <a:srgbClr val="808080"/>
          </a:solidFill>
          <a:prstDash val="solid"/>
        </a:ln>
      </c:spPr>
    </c:plotArea>
    <c:legend>
      <c:legendPos val="r"/>
      <c:layout>
        <c:manualLayout>
          <c:xMode val="edge"/>
          <c:yMode val="edge"/>
          <c:x val="0.701219512195122"/>
          <c:y val="0.108280756306736"/>
          <c:w val="0.279523117918187"/>
          <c:h val="0.808487888058579"/>
        </c:manualLayout>
      </c:layout>
      <c:overlay val="0"/>
      <c:spPr>
        <a:solidFill>
          <a:srgbClr val="FFFFFF"/>
        </a:solidFill>
        <a:ln w="25400">
          <a:noFill/>
        </a:ln>
      </c:spPr>
      <c:txPr>
        <a:bodyPr rot="0" spcFirstLastPara="1" vertOverflow="ellipsis" vert="horz" wrap="square" anchor="ctr" anchorCtr="1"/>
        <a:lstStyle/>
        <a:p>
          <a:pPr>
            <a:defRPr sz="82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cap="flat" cmpd="sng" algn="ctr">
      <a:solidFill>
        <a:srgbClr val="000000"/>
      </a:solidFill>
      <a:prstDash val="solid"/>
      <a:round/>
    </a:ln>
  </c:spPr>
  <c:txPr>
    <a:bodyPr/>
    <a:lstStyle/>
    <a:p>
      <a:pPr>
        <a:defRPr sz="975" b="0" i="0" u="none" strike="noStrike" baseline="0">
          <a:solidFill>
            <a:srgbClr val="000000"/>
          </a:solidFill>
          <a:latin typeface="Arial Narrow"/>
          <a:ea typeface="Arial Narrow"/>
          <a:cs typeface="Arial Narrow"/>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25" b="1" i="0" u="none" strike="noStrike" kern="1200" baseline="0">
                <a:solidFill>
                  <a:srgbClr val="000000"/>
                </a:solidFill>
                <a:latin typeface="Arial Narrow"/>
                <a:ea typeface="Arial Narrow"/>
                <a:cs typeface="Arial Narrow"/>
              </a:defRPr>
            </a:pPr>
            <a:r>
              <a:rPr lang="vi-VN" sz="1025" b="1" i="0" u="none" strike="noStrike" baseline="0"/>
              <a:t>SỐ LƯỢNG ĐỀ XUẤT OKR LOẠI C</a:t>
            </a:r>
            <a:endParaRPr lang="en-US"/>
          </a:p>
        </c:rich>
      </c:tx>
      <c:layout>
        <c:manualLayout>
          <c:xMode val="edge"/>
          <c:yMode val="edge"/>
          <c:x val="0.350398135164611"/>
          <c:y val="0.0431079793369778"/>
        </c:manualLayout>
      </c:layout>
      <c:overlay val="0"/>
      <c:spPr>
        <a:noFill/>
        <a:ln w="25400">
          <a:noFill/>
        </a:ln>
      </c:spPr>
    </c:title>
    <c:autoTitleDeleted val="0"/>
    <c:plotArea>
      <c:layout>
        <c:manualLayout>
          <c:layoutTarget val="inner"/>
          <c:xMode val="edge"/>
          <c:yMode val="edge"/>
          <c:x val="0.0352673492605233"/>
          <c:y val="0.287387505379161"/>
          <c:w val="0.640500568828214"/>
          <c:h val="0.502928134413531"/>
        </c:manualLayout>
      </c:layout>
      <c:barChart>
        <c:barDir val="col"/>
        <c:grouping val="clustered"/>
        <c:varyColors val="0"/>
        <c:ser>
          <c:idx val="0"/>
          <c:order val="0"/>
          <c:tx>
            <c:strRef>
              <c:f>'[2]OKR PROPOSAL'!$I$10</c:f>
              <c:strCache>
                <c:ptCount val="1"/>
                <c:pt idx="0">
                  <c:v>(3) Số lượng đề xuất OKR loại C</c:v>
                </c:pt>
              </c:strCache>
            </c:strRef>
          </c:tx>
          <c:spPr>
            <a:solidFill>
              <a:srgbClr val="F79646"/>
            </a:solidFill>
            <a:ln w="25400">
              <a:noFill/>
            </a:ln>
            <a:effectLst>
              <a:outerShdw dist="35921" dir="2700000" algn="br">
                <a:srgbClr val="000000"/>
              </a:outerShdw>
            </a:effectLst>
          </c:spPr>
          <c:invertIfNegative val="0"/>
          <c:cat>
            <c:strRef>
              <c:f>'[2]OKR PROPOSAL'!$B$11:$B$22</c:f>
              <c:strCache>
                <c:ptCount val="12"/>
                <c:pt idx="0">
                  <c:v>_x0005_April</c:v>
                </c:pt>
                <c:pt idx="1">
                  <c:v>_x0003_May</c:v>
                </c:pt>
                <c:pt idx="2">
                  <c:v>_x0004_June</c:v>
                </c:pt>
                <c:pt idx="3">
                  <c:v>_x0004_July</c:v>
                </c:pt>
                <c:pt idx="4">
                  <c:v>_x0006_August</c:v>
                </c:pt>
              </c:strCache>
            </c:strRef>
          </c:cat>
          <c:val>
            <c:numRef>
              <c:f>'[2]OKR PROPOSAL'!$I$11:$I$22</c:f>
              <c:numCache>
                <c:formatCode>General</c:formatCode>
                <c:ptCount val="12"/>
                <c:pt idx="0">
                  <c:v>3.0</c:v>
                </c:pt>
                <c:pt idx="1">
                  <c:v>3.0</c:v>
                </c:pt>
                <c:pt idx="2">
                  <c:v>3.0</c:v>
                </c:pt>
              </c:numCache>
            </c:numRef>
          </c:val>
        </c:ser>
        <c:dLbls>
          <c:showLegendKey val="0"/>
          <c:showVal val="0"/>
          <c:showCatName val="0"/>
          <c:showSerName val="0"/>
          <c:showPercent val="0"/>
          <c:showBubbleSize val="0"/>
        </c:dLbls>
        <c:gapWidth val="150"/>
        <c:axId val="-2132041992"/>
        <c:axId val="-2132038440"/>
      </c:barChart>
      <c:lineChart>
        <c:grouping val="standard"/>
        <c:varyColors val="0"/>
        <c:ser>
          <c:idx val="1"/>
          <c:order val="1"/>
          <c:tx>
            <c:strRef>
              <c:f>'[2]OKR PROPOSAL'!$K$10</c:f>
              <c:strCache>
                <c:ptCount val="1"/>
                <c:pt idx="0">
                  <c:v>Doanh thu đạt được từ các đề xuát loại C</c:v>
                </c:pt>
              </c:strCache>
            </c:strRef>
          </c:tx>
          <c:spPr>
            <a:ln w="28575" cap="rnd" cmpd="sng" algn="ctr">
              <a:solidFill>
                <a:schemeClr val="accent5">
                  <a:shade val="95000"/>
                  <a:satMod val="105000"/>
                </a:schemeClr>
              </a:solidFill>
              <a:prstDash val="solid"/>
              <a:round/>
            </a:ln>
          </c:spPr>
          <c:marker>
            <c:symbol val="none"/>
          </c:marker>
          <c:cat>
            <c:strRef>
              <c:f>'[2]OKR PROPOSAL'!$B$11:$B$22</c:f>
              <c:strCache>
                <c:ptCount val="12"/>
                <c:pt idx="0">
                  <c:v>_x0005_April</c:v>
                </c:pt>
                <c:pt idx="1">
                  <c:v>_x0003_May</c:v>
                </c:pt>
                <c:pt idx="2">
                  <c:v>_x0004_June</c:v>
                </c:pt>
                <c:pt idx="3">
                  <c:v>_x0004_July</c:v>
                </c:pt>
                <c:pt idx="4">
                  <c:v>_x0006_August</c:v>
                </c:pt>
              </c:strCache>
            </c:strRef>
          </c:cat>
          <c:val>
            <c:numRef>
              <c:f>'[2]OKR PROPOSAL'!$K$11:$K$22</c:f>
              <c:numCache>
                <c:formatCode>General</c:formatCode>
                <c:ptCount val="12"/>
                <c:pt idx="0">
                  <c:v>1600.0</c:v>
                </c:pt>
                <c:pt idx="1">
                  <c:v>2200.0</c:v>
                </c:pt>
                <c:pt idx="2">
                  <c:v>1200.0</c:v>
                </c:pt>
              </c:numCache>
            </c:numRef>
          </c:val>
          <c:smooth val="0"/>
        </c:ser>
        <c:ser>
          <c:idx val="2"/>
          <c:order val="2"/>
          <c:tx>
            <c:strRef>
              <c:f>'[2]OKR PROPOSAL'!$J$10</c:f>
              <c:strCache>
                <c:ptCount val="1"/>
                <c:pt idx="0">
                  <c:v>Chi phí cần thiết để thực hiện các đề xuất loại C</c:v>
                </c:pt>
              </c:strCache>
            </c:strRef>
          </c:tx>
          <c:marker>
            <c:symbol val="none"/>
          </c:marker>
          <c:val>
            <c:numRef>
              <c:f>'[2]OKR PROPOSAL'!$J$11:$J$22</c:f>
              <c:numCache>
                <c:formatCode>General</c:formatCode>
                <c:ptCount val="12"/>
                <c:pt idx="0">
                  <c:v>850.0</c:v>
                </c:pt>
                <c:pt idx="1">
                  <c:v>1200.0</c:v>
                </c:pt>
                <c:pt idx="2">
                  <c:v>500.0</c:v>
                </c:pt>
              </c:numCache>
            </c:numRef>
          </c:val>
          <c:smooth val="0"/>
        </c:ser>
        <c:dLbls>
          <c:showLegendKey val="0"/>
          <c:showVal val="0"/>
          <c:showCatName val="0"/>
          <c:showSerName val="0"/>
          <c:showPercent val="0"/>
          <c:showBubbleSize val="0"/>
        </c:dLbls>
        <c:marker val="1"/>
        <c:smooth val="0"/>
        <c:axId val="-2132034616"/>
        <c:axId val="-2132031736"/>
      </c:lineChart>
      <c:catAx>
        <c:axId val="-2132041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25" b="0" i="0" u="none" strike="noStrike" kern="1200" baseline="0">
                <a:solidFill>
                  <a:srgbClr val="000000"/>
                </a:solidFill>
                <a:latin typeface="Arial Narrow"/>
                <a:ea typeface="Arial Narrow"/>
                <a:cs typeface="Arial Narrow"/>
              </a:defRPr>
            </a:pPr>
            <a:endParaRPr lang="en-US"/>
          </a:p>
        </c:txPr>
        <c:crossAx val="-2132038440"/>
        <c:crosses val="autoZero"/>
        <c:auto val="1"/>
        <c:lblAlgn val="ctr"/>
        <c:lblOffset val="100"/>
        <c:tickLblSkip val="1"/>
        <c:tickMarkSkip val="1"/>
        <c:noMultiLvlLbl val="0"/>
      </c:catAx>
      <c:valAx>
        <c:axId val="-2132038440"/>
        <c:scaling>
          <c:orientation val="minMax"/>
        </c:scaling>
        <c:delete val="0"/>
        <c:axPos val="l"/>
        <c:majorGridlines>
          <c:spPr>
            <a:ln w="3175" cap="flat" cmpd="sng" algn="ctr">
              <a:solidFill>
                <a:srgbClr val="000000"/>
              </a:solidFill>
              <a:prstDash val="solid"/>
              <a:round/>
            </a:ln>
          </c:spPr>
        </c:majorGridlines>
        <c:numFmt formatCode="General" sourceLinked="1"/>
        <c:majorTickMark val="out"/>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25" b="0" i="0" u="none" strike="noStrike" kern="1200" baseline="0">
                <a:solidFill>
                  <a:srgbClr val="000000"/>
                </a:solidFill>
                <a:latin typeface="Arial Narrow"/>
                <a:ea typeface="Arial Narrow"/>
                <a:cs typeface="Arial Narrow"/>
              </a:defRPr>
            </a:pPr>
            <a:endParaRPr lang="en-US"/>
          </a:p>
        </c:txPr>
        <c:crossAx val="-2132041992"/>
        <c:crosses val="autoZero"/>
        <c:crossBetween val="between"/>
      </c:valAx>
      <c:catAx>
        <c:axId val="-2132034616"/>
        <c:scaling>
          <c:orientation val="minMax"/>
        </c:scaling>
        <c:delete val="1"/>
        <c:axPos val="b"/>
        <c:majorTickMark val="out"/>
        <c:minorTickMark val="none"/>
        <c:tickLblPos val="nextTo"/>
        <c:crossAx val="-2132031736"/>
        <c:crosses val="autoZero"/>
        <c:auto val="1"/>
        <c:lblAlgn val="ctr"/>
        <c:lblOffset val="100"/>
        <c:noMultiLvlLbl val="0"/>
      </c:catAx>
      <c:valAx>
        <c:axId val="-2132031736"/>
        <c:scaling>
          <c:orientation val="minMax"/>
        </c:scaling>
        <c:delete val="0"/>
        <c:axPos val="r"/>
        <c:numFmt formatCode="General" sourceLinked="1"/>
        <c:majorTickMark val="cross"/>
        <c:minorTickMark val="none"/>
        <c:tickLblPos val="nextTo"/>
        <c:spPr>
          <a:noFill/>
          <a:ln w="3175" cap="flat" cmpd="sng" algn="ctr">
            <a:solidFill>
              <a:srgbClr val="000000"/>
            </a:solidFill>
            <a:prstDash val="solid"/>
            <a:round/>
          </a:ln>
        </c:spPr>
        <c:txPr>
          <a:bodyPr rot="0" spcFirstLastPara="1" vertOverflow="ellipsis" vert="horz" wrap="square" anchor="ctr" anchorCtr="1"/>
          <a:lstStyle/>
          <a:p>
            <a:pPr>
              <a:defRPr sz="1025" b="0" i="0" u="none" strike="noStrike" kern="1200" baseline="0">
                <a:solidFill>
                  <a:srgbClr val="000000"/>
                </a:solidFill>
                <a:latin typeface="Arial Narrow"/>
                <a:ea typeface="Arial Narrow"/>
                <a:cs typeface="Arial Narrow"/>
              </a:defRPr>
            </a:pPr>
            <a:endParaRPr lang="en-US"/>
          </a:p>
        </c:txPr>
        <c:crossAx val="-2132034616"/>
        <c:crosses val="max"/>
        <c:crossBetween val="between"/>
      </c:valAx>
      <c:spPr>
        <a:solidFill>
          <a:srgbClr val="CDCDCD"/>
        </a:solidFill>
        <a:ln w="12700">
          <a:solidFill>
            <a:srgbClr val="808080"/>
          </a:solidFill>
          <a:prstDash val="solid"/>
        </a:ln>
      </c:spPr>
    </c:plotArea>
    <c:legend>
      <c:legendPos val="r"/>
      <c:layout>
        <c:manualLayout>
          <c:xMode val="edge"/>
          <c:yMode val="edge"/>
          <c:x val="0.722983377077865"/>
          <c:y val="0.152866743567882"/>
          <c:w val="0.254185572693824"/>
          <c:h val="0.635631175084006"/>
        </c:manualLayout>
      </c:layout>
      <c:overlay val="0"/>
      <c:spPr>
        <a:solidFill>
          <a:srgbClr val="FFFFFF"/>
        </a:solidFill>
        <a:ln w="25400">
          <a:noFill/>
        </a:ln>
      </c:spPr>
      <c:txPr>
        <a:bodyPr rot="0" spcFirstLastPara="1" vertOverflow="ellipsis" vert="horz" wrap="square" anchor="ctr" anchorCtr="1"/>
        <a:lstStyle/>
        <a:p>
          <a:pPr>
            <a:defRPr sz="845"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3175" cap="flat" cmpd="sng" algn="ctr">
      <a:solidFill>
        <a:srgbClr val="000000"/>
      </a:solidFill>
      <a:prstDash val="solid"/>
      <a:round/>
    </a:ln>
  </c:spPr>
  <c:txPr>
    <a:bodyPr/>
    <a:lstStyle/>
    <a:p>
      <a:pPr>
        <a:defRPr sz="1025" b="0" i="0" u="none" strike="noStrike" baseline="0">
          <a:solidFill>
            <a:srgbClr val="000000"/>
          </a:solidFill>
          <a:latin typeface="Arial Narrow"/>
          <a:ea typeface="Arial Narrow"/>
          <a:cs typeface="Arial Narrow"/>
        </a:defRPr>
      </a:pPr>
      <a:endParaRPr lang="en-US"/>
    </a:p>
  </c:txPr>
  <c:printSettings>
    <c:headerFooter/>
    <c:pageMargins b="1.0" l="0.75" r="0.75" t="1.0" header="0.5" footer="0.5"/>
    <c:pageSetup/>
  </c:printSettings>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image" Target="../media/image2.png"/><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4" Type="http://schemas.openxmlformats.org/officeDocument/2006/relationships/image" Target="../media/image2.png"/><Relationship Id="rId1" Type="http://schemas.openxmlformats.org/officeDocument/2006/relationships/chart" Target="../charts/chart4.xml"/><Relationship Id="rId2"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7</xdr:row>
          <xdr:rowOff>12700</xdr:rowOff>
        </xdr:from>
        <xdr:to>
          <xdr:col>9</xdr:col>
          <xdr:colOff>127000</xdr:colOff>
          <xdr:row>8</xdr:row>
          <xdr:rowOff>114300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1300" b="1" i="0" u="none" strike="noStrike" baseline="0">
                  <a:solidFill>
                    <a:srgbClr val="000000"/>
                  </a:solidFill>
                  <a:latin typeface="Lucida Grande"/>
                  <a:ea typeface="Lucida Grande"/>
                  <a:cs typeface="Lucida Grande"/>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7</xdr:row>
          <xdr:rowOff>12700</xdr:rowOff>
        </xdr:from>
        <xdr:to>
          <xdr:col>12</xdr:col>
          <xdr:colOff>520700</xdr:colOff>
          <xdr:row>8</xdr:row>
          <xdr:rowOff>114300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1" i="0" u="none" strike="noStrike" baseline="0">
                  <a:solidFill>
                    <a:srgbClr val="000000"/>
                  </a:solidFill>
                  <a:latin typeface="Lucida Grande"/>
                  <a:ea typeface="Lucida Grande"/>
                  <a:cs typeface="Lucida Grande"/>
                </a:rPr>
                <a:t>Unit</a:t>
              </a:r>
            </a:p>
          </xdr:txBody>
        </xdr:sp>
        <xdr:clientData/>
      </xdr:twoCellAnchor>
    </mc:Choice>
    <mc:Fallback/>
  </mc:AlternateContent>
  <xdr:twoCellAnchor editAs="oneCell">
    <xdr:from>
      <xdr:col>0</xdr:col>
      <xdr:colOff>0</xdr:colOff>
      <xdr:row>2</xdr:row>
      <xdr:rowOff>437083</xdr:rowOff>
    </xdr:from>
    <xdr:to>
      <xdr:col>3</xdr:col>
      <xdr:colOff>723606</xdr:colOff>
      <xdr:row>18</xdr:row>
      <xdr:rowOff>73840</xdr:rowOff>
    </xdr:to>
    <xdr:pic>
      <xdr:nvPicPr>
        <xdr:cNvPr id="21" name="Picture 20" descr="Screen Shot 2019-10-24 at 4.40.31 P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5106"/>
          <a:ext cx="5345815" cy="713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7</xdr:row>
          <xdr:rowOff>12700</xdr:rowOff>
        </xdr:from>
        <xdr:to>
          <xdr:col>9</xdr:col>
          <xdr:colOff>127000</xdr:colOff>
          <xdr:row>8</xdr:row>
          <xdr:rowOff>114300</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1300" b="1" i="0" u="none" strike="noStrike" baseline="0">
                  <a:solidFill>
                    <a:srgbClr val="000000"/>
                  </a:solidFill>
                  <a:latin typeface="Lucida Grande"/>
                  <a:ea typeface="Lucida Grande"/>
                  <a:cs typeface="Lucida Grande"/>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7</xdr:row>
          <xdr:rowOff>12700</xdr:rowOff>
        </xdr:from>
        <xdr:to>
          <xdr:col>12</xdr:col>
          <xdr:colOff>520700</xdr:colOff>
          <xdr:row>8</xdr:row>
          <xdr:rowOff>114300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1300" b="1" i="0" u="none" strike="noStrike" baseline="0">
                  <a:solidFill>
                    <a:srgbClr val="000000"/>
                  </a:solidFill>
                  <a:latin typeface="Lucida Grande"/>
                  <a:ea typeface="Lucida Grande"/>
                  <a:cs typeface="Lucida Grande"/>
                </a:rPr>
                <a:t>Unit</a:t>
              </a:r>
            </a:p>
          </xdr:txBody>
        </xdr:sp>
        <xdr:clientData/>
      </xdr:twoCellAnchor>
    </mc:Choice>
    <mc:Fallback/>
  </mc:AlternateContent>
  <xdr:twoCellAnchor editAs="oneCell">
    <xdr:from>
      <xdr:col>0</xdr:col>
      <xdr:colOff>0</xdr:colOff>
      <xdr:row>2</xdr:row>
      <xdr:rowOff>437083</xdr:rowOff>
    </xdr:from>
    <xdr:to>
      <xdr:col>3</xdr:col>
      <xdr:colOff>723606</xdr:colOff>
      <xdr:row>18</xdr:row>
      <xdr:rowOff>73840</xdr:rowOff>
    </xdr:to>
    <xdr:pic>
      <xdr:nvPicPr>
        <xdr:cNvPr id="4" name="Picture 3" descr="Screen Shot 2019-10-24 at 4.40.31 P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16583"/>
          <a:ext cx="5346406" cy="71424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482600</xdr:colOff>
      <xdr:row>7</xdr:row>
      <xdr:rowOff>50800</xdr:rowOff>
    </xdr:from>
    <xdr:to>
      <xdr:col>20</xdr:col>
      <xdr:colOff>241300</xdr:colOff>
      <xdr:row>10</xdr:row>
      <xdr:rowOff>25400</xdr:rowOff>
    </xdr:to>
    <xdr:graphicFrame macro="">
      <xdr:nvGraphicFramePr>
        <xdr:cNvPr id="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482600</xdr:colOff>
      <xdr:row>10</xdr:row>
      <xdr:rowOff>190500</xdr:rowOff>
    </xdr:from>
    <xdr:to>
      <xdr:col>20</xdr:col>
      <xdr:colOff>254000</xdr:colOff>
      <xdr:row>14</xdr:row>
      <xdr:rowOff>127000</xdr:rowOff>
    </xdr:to>
    <xdr:graphicFrame macro="">
      <xdr:nvGraphicFramePr>
        <xdr:cNvPr id="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469900</xdr:colOff>
      <xdr:row>15</xdr:row>
      <xdr:rowOff>101600</xdr:rowOff>
    </xdr:from>
    <xdr:to>
      <xdr:col>20</xdr:col>
      <xdr:colOff>254000</xdr:colOff>
      <xdr:row>24</xdr:row>
      <xdr:rowOff>12700</xdr:rowOff>
    </xdr:to>
    <xdr:graphicFrame macro="">
      <xdr:nvGraphicFramePr>
        <xdr:cNvPr id="4"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63500</xdr:colOff>
      <xdr:row>0</xdr:row>
      <xdr:rowOff>190500</xdr:rowOff>
    </xdr:from>
    <xdr:to>
      <xdr:col>1</xdr:col>
      <xdr:colOff>977900</xdr:colOff>
      <xdr:row>0</xdr:row>
      <xdr:rowOff>190500</xdr:rowOff>
    </xdr:to>
    <xdr:pic>
      <xdr:nvPicPr>
        <xdr:cNvPr id="5" name="Picture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1400" y="190500"/>
          <a:ext cx="914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2008373</xdr:colOff>
      <xdr:row>0</xdr:row>
      <xdr:rowOff>314060</xdr:rowOff>
    </xdr:from>
    <xdr:to>
      <xdr:col>2</xdr:col>
      <xdr:colOff>560771</xdr:colOff>
      <xdr:row>1</xdr:row>
      <xdr:rowOff>631991</xdr:rowOff>
    </xdr:to>
    <xdr:sp macro="" textlink="">
      <xdr:nvSpPr>
        <xdr:cNvPr id="3" name="Shape 3"/>
        <xdr:cNvSpPr txBox="1"/>
      </xdr:nvSpPr>
      <xdr:spPr>
        <a:xfrm>
          <a:off x="2288954" y="757083"/>
          <a:ext cx="1092398" cy="76095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chemeClr val="bg1"/>
              </a:solidFill>
              <a:uFillTx/>
              <a:latin typeface="Arial"/>
              <a:ea typeface="Arial"/>
              <a:cs typeface="Arial"/>
              <a:sym typeface="Arial"/>
            </a:rPr>
            <a:t>Tăng trưởng</a:t>
          </a: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7</xdr:row>
          <xdr:rowOff>12700</xdr:rowOff>
        </xdr:from>
        <xdr:to>
          <xdr:col>9</xdr:col>
          <xdr:colOff>939800</xdr:colOff>
          <xdr:row>8</xdr:row>
          <xdr:rowOff>114300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pt-BR" sz="1300" b="1" i="0" u="none" strike="noStrike" baseline="0">
                  <a:solidFill>
                    <a:srgbClr val="000000"/>
                  </a:solidFill>
                  <a:latin typeface="Lucida Grande"/>
                  <a:ea typeface="Lucida Grande"/>
                  <a:cs typeface="Lucida Grande"/>
                </a:rPr>
                <a:t>Cá nhân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7</xdr:row>
          <xdr:rowOff>12700</xdr:rowOff>
        </xdr:from>
        <xdr:to>
          <xdr:col>12</xdr:col>
          <xdr:colOff>596900</xdr:colOff>
          <xdr:row>8</xdr:row>
          <xdr:rowOff>114300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s-IS" sz="1300" b="1" i="0" u="none" strike="noStrike" baseline="0">
                  <a:solidFill>
                    <a:srgbClr val="000000"/>
                  </a:solidFill>
                  <a:latin typeface="Lucida Grande"/>
                  <a:ea typeface="Lucida Grande"/>
                  <a:cs typeface="Lucida Grande"/>
                </a:rPr>
                <a:t>Nhóm</a:t>
              </a:r>
            </a:p>
          </xdr:txBody>
        </xdr:sp>
        <xdr:clientData/>
      </xdr:twoCellAnchor>
    </mc:Choice>
    <mc:Fallback/>
  </mc:AlternateContent>
  <xdr:twoCellAnchor editAs="oneCell">
    <xdr:from>
      <xdr:col>0</xdr:col>
      <xdr:colOff>29534</xdr:colOff>
      <xdr:row>2</xdr:row>
      <xdr:rowOff>428250</xdr:rowOff>
    </xdr:from>
    <xdr:to>
      <xdr:col>3</xdr:col>
      <xdr:colOff>753140</xdr:colOff>
      <xdr:row>19</xdr:row>
      <xdr:rowOff>227449</xdr:rowOff>
    </xdr:to>
    <xdr:pic>
      <xdr:nvPicPr>
        <xdr:cNvPr id="25" name="Picture 24" descr="Screen Shot 2019-10-24 at 4.40.31 P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34" y="1506273"/>
          <a:ext cx="5345815" cy="7138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2008373</xdr:colOff>
      <xdr:row>0</xdr:row>
      <xdr:rowOff>314060</xdr:rowOff>
    </xdr:from>
    <xdr:to>
      <xdr:col>2</xdr:col>
      <xdr:colOff>560771</xdr:colOff>
      <xdr:row>1</xdr:row>
      <xdr:rowOff>631991</xdr:rowOff>
    </xdr:to>
    <xdr:sp macro="" textlink="">
      <xdr:nvSpPr>
        <xdr:cNvPr id="2" name="Shape 3"/>
        <xdr:cNvSpPr txBox="1"/>
      </xdr:nvSpPr>
      <xdr:spPr>
        <a:xfrm>
          <a:off x="2287773" y="314060"/>
          <a:ext cx="1092398" cy="76243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Arial"/>
              <a:ea typeface="Arial"/>
              <a:cs typeface="Arial"/>
              <a:sym typeface="Arial"/>
            </a:defRPr>
          </a:pPr>
          <a:r>
            <a:rPr lang="en-US" sz="1100" b="0" i="0" u="none" strike="noStrike" cap="none" spc="0" baseline="0">
              <a:ln>
                <a:noFill/>
              </a:ln>
              <a:solidFill>
                <a:schemeClr val="bg1"/>
              </a:solidFill>
              <a:uFillTx/>
              <a:latin typeface="Arial"/>
              <a:ea typeface="Arial"/>
              <a:cs typeface="Arial"/>
              <a:sym typeface="Arial"/>
            </a:rPr>
            <a:t>Tăng trưởng</a:t>
          </a: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7</xdr:row>
          <xdr:rowOff>12700</xdr:rowOff>
        </xdr:from>
        <xdr:to>
          <xdr:col>9</xdr:col>
          <xdr:colOff>939800</xdr:colOff>
          <xdr:row>8</xdr:row>
          <xdr:rowOff>114300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pt-BR" sz="1300" b="1" i="0" u="none" strike="noStrike" baseline="0">
                  <a:solidFill>
                    <a:srgbClr val="000000"/>
                  </a:solidFill>
                  <a:latin typeface="Lucida Grande"/>
                  <a:ea typeface="Lucida Grande"/>
                  <a:cs typeface="Lucida Grande"/>
                </a:rPr>
                <a:t>Cá nhân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7</xdr:row>
          <xdr:rowOff>12700</xdr:rowOff>
        </xdr:from>
        <xdr:to>
          <xdr:col>12</xdr:col>
          <xdr:colOff>596900</xdr:colOff>
          <xdr:row>8</xdr:row>
          <xdr:rowOff>114300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s-IS" sz="1300" b="1" i="0" u="none" strike="noStrike" baseline="0">
                  <a:solidFill>
                    <a:srgbClr val="000000"/>
                  </a:solidFill>
                  <a:latin typeface="Lucida Grande"/>
                  <a:ea typeface="Lucida Grande"/>
                  <a:cs typeface="Lucida Grande"/>
                </a:rPr>
                <a:t>Nhóm</a:t>
              </a:r>
            </a:p>
          </xdr:txBody>
        </xdr:sp>
        <xdr:clientData/>
      </xdr:twoCellAnchor>
    </mc:Choice>
    <mc:Fallback/>
  </mc:AlternateContent>
  <xdr:twoCellAnchor editAs="oneCell">
    <xdr:from>
      <xdr:col>0</xdr:col>
      <xdr:colOff>29534</xdr:colOff>
      <xdr:row>2</xdr:row>
      <xdr:rowOff>428250</xdr:rowOff>
    </xdr:from>
    <xdr:to>
      <xdr:col>3</xdr:col>
      <xdr:colOff>753140</xdr:colOff>
      <xdr:row>19</xdr:row>
      <xdr:rowOff>227449</xdr:rowOff>
    </xdr:to>
    <xdr:pic>
      <xdr:nvPicPr>
        <xdr:cNvPr id="5" name="Picture 4" descr="Screen Shot 2019-10-24 at 4.40.31 P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34" y="1507750"/>
          <a:ext cx="5346406" cy="712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482600</xdr:colOff>
      <xdr:row>7</xdr:row>
      <xdr:rowOff>50800</xdr:rowOff>
    </xdr:from>
    <xdr:to>
      <xdr:col>20</xdr:col>
      <xdr:colOff>241300</xdr:colOff>
      <xdr:row>10</xdr:row>
      <xdr:rowOff>25400</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482600</xdr:colOff>
      <xdr:row>10</xdr:row>
      <xdr:rowOff>190500</xdr:rowOff>
    </xdr:from>
    <xdr:to>
      <xdr:col>20</xdr:col>
      <xdr:colOff>254000</xdr:colOff>
      <xdr:row>14</xdr:row>
      <xdr:rowOff>127000</xdr:rowOff>
    </xdr:to>
    <xdr:graphicFrame macro="">
      <xdr:nvGraphicFramePr>
        <xdr:cNvPr id="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469900</xdr:colOff>
      <xdr:row>15</xdr:row>
      <xdr:rowOff>101600</xdr:rowOff>
    </xdr:from>
    <xdr:to>
      <xdr:col>20</xdr:col>
      <xdr:colOff>254000</xdr:colOff>
      <xdr:row>24</xdr:row>
      <xdr:rowOff>12700</xdr:rowOff>
    </xdr:to>
    <xdr:graphicFrame macro="">
      <xdr:nvGraphicFramePr>
        <xdr:cNvPr id="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63500</xdr:colOff>
      <xdr:row>0</xdr:row>
      <xdr:rowOff>190500</xdr:rowOff>
    </xdr:from>
    <xdr:to>
      <xdr:col>1</xdr:col>
      <xdr:colOff>977900</xdr:colOff>
      <xdr:row>0</xdr:row>
      <xdr:rowOff>190500</xdr:rowOff>
    </xdr:to>
    <xdr:pic>
      <xdr:nvPicPr>
        <xdr:cNvPr id="11" name="Picture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1400" y="190500"/>
          <a:ext cx="9779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R%20PROPOSAL%20EVALUATION_TEMPLATE_VN_201910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torevn57/Documents/Microsoft%20User%20Data/Office%202011%20AutoRecovery/OKR%20PROPOSAL%20EVALUATION_HD%20(version%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Đề xuất OKR (1)"/>
      <sheetName val="Đề xuất OKR (2)"/>
      <sheetName val="Tổng kết đề xuất"/>
      <sheetName val="Đánh giá HQLV"/>
    </sheetNames>
    <sheetDataSet>
      <sheetData sheetId="0">
        <row r="17">
          <cell r="Y17">
            <v>23460000</v>
          </cell>
          <cell r="AB17">
            <v>36000000</v>
          </cell>
        </row>
        <row r="34">
          <cell r="Q34">
            <v>0</v>
          </cell>
          <cell r="T34">
            <v>0</v>
          </cell>
        </row>
      </sheetData>
      <sheetData sheetId="1"/>
      <sheetData sheetId="2">
        <row r="9">
          <cell r="I9">
            <v>23460000</v>
          </cell>
          <cell r="J9">
            <v>36000000</v>
          </cell>
          <cell r="L9">
            <v>0</v>
          </cell>
          <cell r="O9">
            <v>0</v>
          </cell>
        </row>
        <row r="27">
          <cell r="F27">
            <v>0</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OKR PROPOSAL"/>
      <sheetName val="production plan"/>
      <sheetName val="Feebacks"/>
      <sheetName val="Monthly Evaluation"/>
      <sheetName val="Reporting"/>
      <sheetName val="Milestone Dates"/>
    </sheetNames>
    <sheetDataSet>
      <sheetData sheetId="0"/>
      <sheetData sheetId="1">
        <row r="10">
          <cell r="C10" t="str">
            <v>(1) Số lượng đề xuất OKR loại A</v>
          </cell>
          <cell r="D10" t="str">
            <v>Chi phí cần thiết để thực hiện các đề xuát loại A</v>
          </cell>
          <cell r="E10" t="str">
            <v xml:space="preserve">Doanh thu đạt được từ các đề xuát loại A </v>
          </cell>
          <cell r="F10" t="str">
            <v>(2) Số lượng đề xuất OKR loại B</v>
          </cell>
          <cell r="G10" t="str">
            <v xml:space="preserve">Chi phí cần thiết để thực hiện các đề xuất loại B </v>
          </cell>
          <cell r="H10" t="str">
            <v xml:space="preserve">Doanh thu đạt được từ các đề xuát loại B  </v>
          </cell>
          <cell r="I10" t="str">
            <v>(3) Số lượng đề xuất OKR loại C</v>
          </cell>
          <cell r="J10" t="str">
            <v>Chi phí cần thiết để thực hiện các đề xuất loại C</v>
          </cell>
          <cell r="K10" t="str">
            <v>Doanh thu đạt được từ các đề xuát loại C</v>
          </cell>
        </row>
        <row r="11">
          <cell r="B11" t="str">
            <v>April</v>
          </cell>
          <cell r="C11">
            <v>1</v>
          </cell>
          <cell r="D11">
            <v>1000</v>
          </cell>
          <cell r="E11">
            <v>3200</v>
          </cell>
          <cell r="F11">
            <v>2</v>
          </cell>
          <cell r="G11">
            <v>1500</v>
          </cell>
          <cell r="H11">
            <v>5000</v>
          </cell>
          <cell r="I11">
            <v>3</v>
          </cell>
          <cell r="J11">
            <v>850</v>
          </cell>
          <cell r="K11">
            <v>1600</v>
          </cell>
        </row>
        <row r="12">
          <cell r="B12" t="str">
            <v>May</v>
          </cell>
          <cell r="C12">
            <v>1</v>
          </cell>
          <cell r="D12">
            <v>1200</v>
          </cell>
          <cell r="E12">
            <v>2000</v>
          </cell>
          <cell r="F12">
            <v>4</v>
          </cell>
          <cell r="G12">
            <v>2500</v>
          </cell>
          <cell r="H12">
            <v>5000</v>
          </cell>
          <cell r="I12">
            <v>3</v>
          </cell>
          <cell r="J12">
            <v>1200</v>
          </cell>
          <cell r="K12">
            <v>2200</v>
          </cell>
        </row>
        <row r="13">
          <cell r="B13" t="str">
            <v>June</v>
          </cell>
          <cell r="C13">
            <v>2</v>
          </cell>
          <cell r="D13">
            <v>4000</v>
          </cell>
          <cell r="E13">
            <v>3000</v>
          </cell>
          <cell r="F13">
            <v>3</v>
          </cell>
          <cell r="G13">
            <v>2000</v>
          </cell>
          <cell r="H13">
            <v>2800</v>
          </cell>
          <cell r="I13">
            <v>3</v>
          </cell>
          <cell r="J13">
            <v>500</v>
          </cell>
          <cell r="K13">
            <v>1200</v>
          </cell>
        </row>
        <row r="14">
          <cell r="B14" t="str">
            <v>July</v>
          </cell>
        </row>
        <row r="15">
          <cell r="B15" t="str">
            <v>August</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91BD30"/>
      </a:accent1>
      <a:accent2>
        <a:srgbClr val="EB6982"/>
      </a:accent2>
      <a:accent3>
        <a:srgbClr val="40B0C2"/>
      </a:accent3>
      <a:accent4>
        <a:srgbClr val="E6C73D"/>
      </a:accent4>
      <a:accent5>
        <a:srgbClr val="A68C75"/>
      </a:accent5>
      <a:accent6>
        <a:srgbClr val="A64F8F"/>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4" Type="http://schemas.openxmlformats.org/officeDocument/2006/relationships/ctrlProp" Target="../ctrlProps/ctrlProp4.xml"/><Relationship Id="rId5" Type="http://schemas.openxmlformats.org/officeDocument/2006/relationships/comments" Target="../comments2.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4" Type="http://schemas.openxmlformats.org/officeDocument/2006/relationships/ctrlProp" Target="../ctrlProps/ctrlProp6.xml"/><Relationship Id="rId5" Type="http://schemas.openxmlformats.org/officeDocument/2006/relationships/comments" Target="../comments3.xml"/><Relationship Id="rId1" Type="http://schemas.openxmlformats.org/officeDocument/2006/relationships/drawing" Target="../drawings/drawing4.xml"/><Relationship Id="rId2"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7.xml"/><Relationship Id="rId4" Type="http://schemas.openxmlformats.org/officeDocument/2006/relationships/ctrlProp" Target="../ctrlProps/ctrlProp8.xml"/><Relationship Id="rId5" Type="http://schemas.openxmlformats.org/officeDocument/2006/relationships/comments" Target="../comments4.xml"/><Relationship Id="rId1" Type="http://schemas.openxmlformats.org/officeDocument/2006/relationships/drawing" Target="../drawings/drawing5.xml"/><Relationship Id="rId2"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F72"/>
  <sheetViews>
    <sheetView showGridLines="0" topLeftCell="L3" zoomScale="86" workbookViewId="0">
      <selection activeCell="AB15" sqref="AB15"/>
    </sheetView>
  </sheetViews>
  <sheetFormatPr baseColWidth="10" defaultColWidth="8.85546875" defaultRowHeight="15.75" customHeight="1" x14ac:dyDescent="0"/>
  <cols>
    <col min="1" max="1" width="3.140625" style="16" customWidth="1"/>
    <col min="2" max="2" width="28.5703125" style="16" customWidth="1"/>
    <col min="3" max="3" width="20.28515625" style="16" customWidth="1"/>
    <col min="4" max="4" width="9" style="16" customWidth="1"/>
    <col min="5" max="5" width="23" style="16" customWidth="1"/>
    <col min="6" max="6" width="6" style="16" customWidth="1"/>
    <col min="7" max="7" width="20.85546875" style="16" customWidth="1"/>
    <col min="8" max="8" width="8" style="16" customWidth="1"/>
    <col min="9" max="9" width="20.85546875" style="16" customWidth="1"/>
    <col min="10" max="10" width="13.7109375" style="16" customWidth="1"/>
    <col min="11" max="11" width="13.140625" style="16" customWidth="1"/>
    <col min="12" max="12" width="11.42578125" style="16" customWidth="1"/>
    <col min="13" max="13" width="8.7109375" style="16" customWidth="1"/>
    <col min="14" max="14" width="9.42578125" style="16" customWidth="1"/>
    <col min="15" max="15" width="28" style="16" customWidth="1"/>
    <col min="16" max="16" width="26.85546875" style="16" customWidth="1"/>
    <col min="17" max="17" width="8" style="16" customWidth="1"/>
    <col min="18" max="19" width="6.7109375" style="16" customWidth="1"/>
    <col min="20" max="21" width="8.42578125" style="16" customWidth="1"/>
    <col min="22" max="22" width="8.7109375" style="16" customWidth="1"/>
    <col min="23" max="23" width="9.140625" style="19" customWidth="1"/>
    <col min="24" max="24" width="7.85546875" style="19" customWidth="1"/>
    <col min="25" max="25" width="11.85546875" style="16" customWidth="1"/>
    <col min="26" max="26" width="9.140625" style="16" customWidth="1"/>
    <col min="27" max="27" width="6.85546875" style="16" customWidth="1"/>
    <col min="28" max="28" width="12.85546875" style="16" customWidth="1"/>
    <col min="29" max="29" width="18.7109375" style="16" customWidth="1"/>
    <col min="30" max="30" width="18.85546875" style="16" customWidth="1"/>
    <col min="31" max="266" width="8.85546875" style="16" customWidth="1"/>
  </cols>
  <sheetData>
    <row r="1" spans="1:29" ht="35.25" customHeight="1">
      <c r="A1" s="2"/>
      <c r="B1" s="24"/>
      <c r="C1" s="3"/>
      <c r="D1" s="5"/>
      <c r="E1" s="302"/>
      <c r="F1" s="302"/>
      <c r="G1" s="302"/>
      <c r="H1" s="302"/>
      <c r="I1" s="302"/>
      <c r="J1" s="302"/>
      <c r="K1" s="302"/>
      <c r="L1" s="302"/>
      <c r="M1" s="302"/>
      <c r="N1" s="302"/>
      <c r="O1" s="302"/>
      <c r="P1" s="302"/>
      <c r="Q1" s="302"/>
      <c r="R1" s="302"/>
      <c r="S1" s="302"/>
      <c r="T1" s="302"/>
      <c r="U1" s="302"/>
      <c r="V1" s="302"/>
      <c r="W1" s="302"/>
      <c r="X1" s="302"/>
      <c r="Y1" s="302"/>
      <c r="Z1" s="302"/>
      <c r="AA1" s="302"/>
      <c r="AB1" s="302"/>
    </row>
    <row r="2" spans="1:29" ht="50" customHeight="1">
      <c r="A2" s="2"/>
      <c r="B2" s="24"/>
      <c r="C2" s="3"/>
      <c r="D2" s="5"/>
      <c r="E2" s="505" t="s">
        <v>120</v>
      </c>
      <c r="F2" s="505"/>
      <c r="G2" s="505"/>
      <c r="H2" s="505"/>
      <c r="I2" s="505"/>
      <c r="J2" s="505"/>
      <c r="K2" s="505"/>
      <c r="L2" s="505"/>
      <c r="M2" s="505"/>
      <c r="N2" s="505"/>
      <c r="O2" s="505"/>
      <c r="P2" s="505"/>
      <c r="Q2" s="505"/>
      <c r="R2" s="505"/>
      <c r="S2" s="505"/>
      <c r="T2" s="505"/>
      <c r="U2" s="505"/>
      <c r="V2" s="505"/>
      <c r="W2" s="505"/>
      <c r="X2" s="505"/>
      <c r="Y2" s="505"/>
      <c r="Z2" s="505"/>
      <c r="AA2" s="505"/>
      <c r="AB2" s="505"/>
    </row>
    <row r="3" spans="1:29" ht="35" customHeight="1" thickBot="1">
      <c r="A3" s="2"/>
      <c r="B3" s="24"/>
      <c r="C3" s="3"/>
      <c r="D3" s="5"/>
      <c r="E3" s="302"/>
      <c r="F3" s="302"/>
      <c r="G3" s="302"/>
      <c r="H3" s="302"/>
      <c r="I3" s="302"/>
      <c r="J3" s="302"/>
      <c r="K3" s="302"/>
      <c r="L3" s="302"/>
      <c r="M3" s="302"/>
      <c r="N3" s="302"/>
      <c r="O3" s="302"/>
      <c r="P3" s="302"/>
      <c r="Q3" s="302"/>
      <c r="R3" s="302"/>
      <c r="S3" s="302"/>
      <c r="T3" s="302"/>
      <c r="U3" s="302"/>
      <c r="V3" s="302"/>
      <c r="W3" s="302"/>
      <c r="X3" s="302"/>
      <c r="Y3" s="302"/>
      <c r="Z3" s="302"/>
      <c r="AA3" s="302"/>
      <c r="AB3" s="302"/>
    </row>
    <row r="4" spans="1:29" ht="55" customHeight="1">
      <c r="A4" s="2"/>
      <c r="B4" s="3"/>
      <c r="C4" s="3"/>
      <c r="D4" s="5"/>
      <c r="E4" s="35" t="s">
        <v>121</v>
      </c>
      <c r="F4" s="506" t="s">
        <v>160</v>
      </c>
      <c r="G4" s="506"/>
      <c r="H4" s="506"/>
      <c r="I4" s="506"/>
      <c r="J4" s="506"/>
      <c r="K4" s="506"/>
      <c r="L4" s="506"/>
      <c r="M4" s="506"/>
      <c r="N4" s="506"/>
      <c r="O4" s="506"/>
      <c r="P4" s="293" t="s">
        <v>175</v>
      </c>
      <c r="Q4" s="507" t="s">
        <v>180</v>
      </c>
      <c r="R4" s="507"/>
      <c r="S4" s="507"/>
      <c r="T4" s="507"/>
      <c r="U4" s="295" t="s">
        <v>104</v>
      </c>
      <c r="V4" s="294"/>
      <c r="W4" s="507" t="s">
        <v>181</v>
      </c>
      <c r="X4" s="507"/>
      <c r="Y4" s="507"/>
      <c r="Z4" s="295" t="s">
        <v>104</v>
      </c>
      <c r="AA4" s="27"/>
      <c r="AB4" s="28"/>
    </row>
    <row r="5" spans="1:29" ht="29" customHeight="1">
      <c r="A5" s="2"/>
      <c r="B5" s="3"/>
      <c r="C5" s="3"/>
      <c r="D5" s="5"/>
      <c r="E5" s="115"/>
      <c r="F5" s="498" t="s">
        <v>122</v>
      </c>
      <c r="G5" s="498"/>
      <c r="H5" s="498"/>
      <c r="I5" s="498"/>
      <c r="J5" s="498"/>
      <c r="K5" s="498"/>
      <c r="L5" s="498"/>
      <c r="M5" s="498"/>
      <c r="N5" s="498"/>
      <c r="O5" s="498"/>
      <c r="P5" s="292"/>
      <c r="Q5" s="26"/>
      <c r="R5" s="26"/>
      <c r="S5" s="26"/>
      <c r="T5" s="26"/>
      <c r="U5" s="26"/>
      <c r="V5" s="26"/>
      <c r="W5" s="26"/>
      <c r="X5" s="26"/>
      <c r="Y5" s="26"/>
      <c r="Z5" s="26"/>
      <c r="AA5" s="26"/>
      <c r="AB5" s="29"/>
    </row>
    <row r="6" spans="1:29" ht="38" customHeight="1">
      <c r="A6" s="2"/>
      <c r="B6" s="3"/>
      <c r="C6" s="3"/>
      <c r="D6" s="5"/>
      <c r="E6" s="115"/>
      <c r="F6" s="498" t="s">
        <v>123</v>
      </c>
      <c r="G6" s="498"/>
      <c r="H6" s="498"/>
      <c r="I6" s="498"/>
      <c r="J6" s="498"/>
      <c r="K6" s="498"/>
      <c r="L6" s="498"/>
      <c r="M6" s="498"/>
      <c r="N6" s="498"/>
      <c r="O6" s="498"/>
      <c r="P6" s="292"/>
      <c r="Q6" s="26"/>
      <c r="R6" s="26"/>
      <c r="S6" s="26"/>
      <c r="T6" s="26"/>
      <c r="U6" s="26"/>
      <c r="V6" s="26"/>
      <c r="W6" s="26"/>
      <c r="X6" s="26"/>
      <c r="Y6" s="26"/>
      <c r="Z6" s="26"/>
      <c r="AA6" s="26"/>
      <c r="AB6" s="29"/>
    </row>
    <row r="7" spans="1:29" ht="28" customHeight="1">
      <c r="A7" s="2"/>
      <c r="B7" s="23"/>
      <c r="C7" s="5"/>
      <c r="D7" s="5"/>
      <c r="E7" s="313" t="s">
        <v>124</v>
      </c>
      <c r="F7" s="499" t="s">
        <v>272</v>
      </c>
      <c r="G7" s="500"/>
      <c r="H7" s="500"/>
      <c r="I7" s="500"/>
      <c r="J7" s="500"/>
      <c r="K7" s="500"/>
      <c r="L7" s="500"/>
      <c r="M7" s="500"/>
      <c r="N7" s="500"/>
      <c r="O7" s="500"/>
      <c r="P7" s="501"/>
      <c r="Q7" s="502">
        <v>1</v>
      </c>
      <c r="R7" s="503"/>
      <c r="S7" s="504"/>
      <c r="T7" s="502">
        <v>2</v>
      </c>
      <c r="U7" s="491"/>
      <c r="V7" s="490">
        <v>3</v>
      </c>
      <c r="W7" s="503"/>
      <c r="X7" s="491"/>
      <c r="Y7" s="490">
        <v>4</v>
      </c>
      <c r="Z7" s="491"/>
      <c r="AA7" s="490">
        <v>5</v>
      </c>
      <c r="AB7" s="492"/>
    </row>
    <row r="8" spans="1:29" ht="30" customHeight="1">
      <c r="A8" s="2"/>
      <c r="B8" s="23"/>
      <c r="C8" s="6"/>
      <c r="D8" s="5"/>
      <c r="E8" s="313" t="s">
        <v>125</v>
      </c>
      <c r="F8" s="493" t="s">
        <v>59</v>
      </c>
      <c r="G8" s="494"/>
      <c r="H8" s="494"/>
      <c r="I8" s="494"/>
      <c r="J8" s="494"/>
      <c r="K8" s="494"/>
      <c r="L8" s="494"/>
      <c r="M8" s="494"/>
      <c r="N8" s="494"/>
      <c r="O8" s="495"/>
      <c r="P8" s="315" t="s">
        <v>129</v>
      </c>
      <c r="Q8" s="478"/>
      <c r="R8" s="479"/>
      <c r="S8" s="480"/>
      <c r="T8" s="85"/>
      <c r="U8" s="86"/>
      <c r="V8" s="87"/>
      <c r="W8" s="307"/>
      <c r="X8" s="86"/>
      <c r="Y8" s="89"/>
      <c r="Z8" s="86"/>
      <c r="AA8" s="84"/>
      <c r="AB8" s="90"/>
    </row>
    <row r="9" spans="1:29" ht="27" customHeight="1">
      <c r="A9" s="2"/>
      <c r="B9" s="5"/>
      <c r="C9" s="5"/>
      <c r="D9" s="5"/>
      <c r="E9" s="313" t="s">
        <v>126</v>
      </c>
      <c r="F9" s="479"/>
      <c r="G9" s="479"/>
      <c r="H9" s="479"/>
      <c r="I9" s="479"/>
      <c r="J9" s="479"/>
      <c r="K9" s="479"/>
      <c r="L9" s="479"/>
      <c r="M9" s="479"/>
      <c r="N9" s="479"/>
      <c r="O9" s="480"/>
      <c r="P9" s="315" t="s">
        <v>130</v>
      </c>
      <c r="Q9" s="478"/>
      <c r="R9" s="479"/>
      <c r="S9" s="480"/>
      <c r="T9" s="85"/>
      <c r="U9" s="86"/>
      <c r="V9" s="87"/>
      <c r="W9" s="307"/>
      <c r="X9" s="86"/>
      <c r="Y9" s="89"/>
      <c r="Z9" s="86"/>
      <c r="AA9" s="84"/>
      <c r="AB9" s="90"/>
    </row>
    <row r="10" spans="1:29" ht="40" customHeight="1">
      <c r="A10" s="2"/>
      <c r="B10" s="5"/>
      <c r="C10" s="6"/>
      <c r="D10" s="5"/>
      <c r="E10" s="313" t="s">
        <v>127</v>
      </c>
      <c r="F10" s="475">
        <f>Y17</f>
        <v>23460000</v>
      </c>
      <c r="G10" s="476"/>
      <c r="H10" s="476"/>
      <c r="I10" s="476"/>
      <c r="J10" s="476"/>
      <c r="K10" s="476"/>
      <c r="L10" s="476"/>
      <c r="M10" s="476"/>
      <c r="N10" s="476"/>
      <c r="O10" s="477"/>
      <c r="P10" s="315" t="s">
        <v>131</v>
      </c>
      <c r="Q10" s="478"/>
      <c r="R10" s="479"/>
      <c r="S10" s="480"/>
      <c r="T10" s="85"/>
      <c r="U10" s="86"/>
      <c r="V10" s="87"/>
      <c r="W10" s="307"/>
      <c r="X10" s="86"/>
      <c r="Y10" s="89"/>
      <c r="Z10" s="86"/>
      <c r="AA10" s="84"/>
      <c r="AB10" s="90"/>
    </row>
    <row r="11" spans="1:29" ht="36" customHeight="1" thickBot="1">
      <c r="A11" s="2"/>
      <c r="B11" s="23"/>
      <c r="C11" s="5"/>
      <c r="D11" s="5"/>
      <c r="E11" s="314" t="s">
        <v>128</v>
      </c>
      <c r="F11" s="481">
        <v>43707</v>
      </c>
      <c r="G11" s="482"/>
      <c r="H11" s="482"/>
      <c r="I11" s="482"/>
      <c r="J11" s="482"/>
      <c r="K11" s="482"/>
      <c r="L11" s="482"/>
      <c r="M11" s="482"/>
      <c r="N11" s="482"/>
      <c r="O11" s="483"/>
      <c r="P11" s="316" t="s">
        <v>132</v>
      </c>
      <c r="Q11" s="484">
        <v>43738</v>
      </c>
      <c r="R11" s="485"/>
      <c r="S11" s="486"/>
      <c r="T11" s="91"/>
      <c r="U11" s="92"/>
      <c r="V11" s="93"/>
      <c r="W11" s="94"/>
      <c r="X11" s="92"/>
      <c r="Y11" s="95"/>
      <c r="Z11" s="92"/>
      <c r="AA11" s="96"/>
      <c r="AB11" s="97"/>
    </row>
    <row r="12" spans="1:29" ht="20.5" customHeight="1" thickBot="1">
      <c r="A12" s="2"/>
      <c r="B12" s="5"/>
      <c r="C12" s="6"/>
      <c r="D12" s="5"/>
      <c r="E12" s="7"/>
      <c r="F12" s="7"/>
      <c r="G12" s="7"/>
      <c r="H12" s="7"/>
      <c r="I12" s="21"/>
      <c r="J12" s="21"/>
      <c r="K12" s="21"/>
      <c r="L12" s="21"/>
      <c r="M12" s="21"/>
      <c r="N12" s="21"/>
      <c r="O12" s="21"/>
      <c r="P12" s="7"/>
      <c r="Q12" s="7"/>
      <c r="R12" s="7"/>
      <c r="S12" s="7"/>
      <c r="T12" s="7"/>
      <c r="U12" s="7"/>
      <c r="V12" s="7"/>
      <c r="W12" s="17"/>
      <c r="X12" s="17"/>
      <c r="Y12" s="7"/>
      <c r="Z12" s="7"/>
      <c r="AA12" s="21"/>
      <c r="AB12" s="21"/>
    </row>
    <row r="13" spans="1:29" ht="62" customHeight="1">
      <c r="A13" s="2"/>
      <c r="B13" s="5"/>
      <c r="C13" s="5"/>
      <c r="D13" s="5"/>
      <c r="E13" s="36" t="s">
        <v>159</v>
      </c>
      <c r="F13" s="496" t="s">
        <v>273</v>
      </c>
      <c r="G13" s="496"/>
      <c r="H13" s="496"/>
      <c r="I13" s="497"/>
      <c r="J13" s="30" t="s">
        <v>135</v>
      </c>
      <c r="K13" s="32" t="s">
        <v>133</v>
      </c>
      <c r="L13" s="33" t="s">
        <v>137</v>
      </c>
      <c r="M13" s="34" t="s">
        <v>136</v>
      </c>
      <c r="N13" s="32" t="s">
        <v>134</v>
      </c>
      <c r="O13" s="31" t="s">
        <v>138</v>
      </c>
      <c r="P13" s="36" t="s">
        <v>158</v>
      </c>
      <c r="Q13" s="231"/>
      <c r="R13" s="231"/>
      <c r="S13" s="231"/>
      <c r="T13" s="231"/>
      <c r="U13" s="231"/>
      <c r="V13" s="232"/>
      <c r="W13" s="30" t="s">
        <v>135</v>
      </c>
      <c r="X13" s="32" t="s">
        <v>133</v>
      </c>
      <c r="Y13" s="33" t="s">
        <v>137</v>
      </c>
      <c r="Z13" s="34" t="s">
        <v>136</v>
      </c>
      <c r="AA13" s="32" t="s">
        <v>134</v>
      </c>
      <c r="AB13" s="31" t="s">
        <v>138</v>
      </c>
    </row>
    <row r="14" spans="1:29" ht="40" customHeight="1">
      <c r="A14" s="2"/>
      <c r="B14" s="5"/>
      <c r="C14" s="5"/>
      <c r="D14" s="5"/>
      <c r="E14" s="48" t="s">
        <v>140</v>
      </c>
      <c r="F14" s="469"/>
      <c r="G14" s="470"/>
      <c r="H14" s="470"/>
      <c r="I14" s="325" t="s">
        <v>35</v>
      </c>
      <c r="J14" s="235"/>
      <c r="K14" s="139"/>
      <c r="L14" s="240"/>
      <c r="M14" s="46"/>
      <c r="N14" s="44"/>
      <c r="O14" s="140"/>
      <c r="P14" s="48" t="s">
        <v>157</v>
      </c>
      <c r="Q14" s="487" t="str">
        <f>F7</f>
        <v>Recruit Director of Sales (01 year contract)</v>
      </c>
      <c r="R14" s="488"/>
      <c r="S14" s="488"/>
      <c r="T14" s="488"/>
      <c r="U14" s="488"/>
      <c r="V14" s="489"/>
      <c r="W14" s="49"/>
      <c r="X14" s="50"/>
      <c r="Y14" s="133"/>
      <c r="Z14" s="52"/>
      <c r="AA14" s="53"/>
      <c r="AB14" s="134"/>
    </row>
    <row r="15" spans="1:29" ht="36" customHeight="1">
      <c r="A15" s="2"/>
      <c r="B15" s="23"/>
      <c r="C15" s="6"/>
      <c r="D15" s="5"/>
      <c r="E15" s="43" t="s">
        <v>141</v>
      </c>
      <c r="F15" s="452"/>
      <c r="G15" s="453"/>
      <c r="H15" s="453"/>
      <c r="I15" s="325"/>
      <c r="J15" s="235"/>
      <c r="K15" s="45"/>
      <c r="L15" s="241"/>
      <c r="M15" s="46"/>
      <c r="N15" s="44"/>
      <c r="O15" s="47"/>
      <c r="P15" s="48" t="s">
        <v>141</v>
      </c>
      <c r="Q15" s="454" t="s">
        <v>275</v>
      </c>
      <c r="R15" s="455"/>
      <c r="S15" s="455"/>
      <c r="T15" s="455"/>
      <c r="U15" s="455"/>
      <c r="V15" s="456"/>
      <c r="W15" s="49"/>
      <c r="X15" s="50"/>
      <c r="Y15" s="51"/>
      <c r="Z15" s="52"/>
      <c r="AA15" s="53"/>
      <c r="AB15" s="54"/>
    </row>
    <row r="16" spans="1:29" ht="31" customHeight="1">
      <c r="A16" s="2"/>
      <c r="B16" s="8"/>
      <c r="C16" s="5"/>
      <c r="D16" s="5"/>
      <c r="E16" s="55" t="s">
        <v>142</v>
      </c>
      <c r="F16" s="469" t="s">
        <v>274</v>
      </c>
      <c r="G16" s="470"/>
      <c r="H16" s="470"/>
      <c r="I16" s="471"/>
      <c r="J16" s="235"/>
      <c r="K16" s="135"/>
      <c r="L16" s="242">
        <f>60000000</f>
        <v>60000000</v>
      </c>
      <c r="M16" s="136"/>
      <c r="N16" s="137"/>
      <c r="O16" s="138">
        <f>AB17/120%</f>
        <v>30000000</v>
      </c>
      <c r="P16" s="55" t="s">
        <v>156</v>
      </c>
      <c r="Q16" s="457" t="s">
        <v>276</v>
      </c>
      <c r="R16" s="458"/>
      <c r="S16" s="458"/>
      <c r="T16" s="458"/>
      <c r="U16" s="458"/>
      <c r="V16" s="459"/>
      <c r="W16" s="49"/>
      <c r="X16" s="50"/>
      <c r="Y16" s="60"/>
      <c r="Z16" s="56"/>
      <c r="AA16" s="141"/>
      <c r="AB16" s="142"/>
      <c r="AC16" s="98"/>
    </row>
    <row r="17" spans="1:29" ht="31" customHeight="1">
      <c r="A17" s="2"/>
      <c r="C17" s="5"/>
      <c r="D17" s="5"/>
      <c r="E17" s="57" t="s">
        <v>155</v>
      </c>
      <c r="F17" s="452"/>
      <c r="G17" s="453"/>
      <c r="H17" s="453"/>
      <c r="I17" s="325"/>
      <c r="J17" s="235"/>
      <c r="K17" s="45"/>
      <c r="L17" s="241"/>
      <c r="M17" s="46"/>
      <c r="N17" s="44"/>
      <c r="O17" s="47"/>
      <c r="P17" s="57" t="s">
        <v>155</v>
      </c>
      <c r="Q17" s="460"/>
      <c r="R17" s="461"/>
      <c r="S17" s="461"/>
      <c r="T17" s="461"/>
      <c r="U17" s="461"/>
      <c r="V17" s="462"/>
      <c r="W17" s="58"/>
      <c r="X17" s="59"/>
      <c r="Y17" s="339">
        <f>SUM(Y18:Y28)</f>
        <v>23460000</v>
      </c>
      <c r="Z17" s="381">
        <v>3000000</v>
      </c>
      <c r="AA17" s="233">
        <v>12</v>
      </c>
      <c r="AB17" s="340">
        <f>Z17*AA17</f>
        <v>36000000</v>
      </c>
    </row>
    <row r="18" spans="1:29" ht="53" customHeight="1">
      <c r="A18" s="2"/>
      <c r="B18" s="308"/>
      <c r="C18" s="9"/>
      <c r="D18" s="5"/>
      <c r="E18" s="309" t="s">
        <v>227</v>
      </c>
      <c r="F18" s="444"/>
      <c r="G18" s="445"/>
      <c r="H18" s="445"/>
      <c r="I18" s="325"/>
      <c r="J18" s="235"/>
      <c r="K18" s="45"/>
      <c r="L18" s="241"/>
      <c r="M18" s="46"/>
      <c r="N18" s="44"/>
      <c r="O18" s="47"/>
      <c r="P18" s="309" t="s">
        <v>277</v>
      </c>
      <c r="Q18" s="446" t="s">
        <v>278</v>
      </c>
      <c r="R18" s="447"/>
      <c r="S18" s="447"/>
      <c r="T18" s="447"/>
      <c r="U18" s="447"/>
      <c r="V18" s="448"/>
      <c r="W18" s="234">
        <f>(200000+60000)*2.25</f>
        <v>585000</v>
      </c>
      <c r="X18" s="59">
        <v>1</v>
      </c>
      <c r="Y18" s="60">
        <f t="shared" ref="Y18:Y28" si="0">W18*X18</f>
        <v>585000</v>
      </c>
      <c r="Z18" s="56"/>
      <c r="AA18" s="141"/>
      <c r="AB18" s="143"/>
    </row>
    <row r="19" spans="1:29" ht="42" customHeight="1">
      <c r="A19" s="2"/>
      <c r="B19" s="308"/>
      <c r="C19" s="9"/>
      <c r="D19" s="5"/>
      <c r="E19" s="309" t="s">
        <v>228</v>
      </c>
      <c r="F19" s="129"/>
      <c r="G19" s="67"/>
      <c r="H19" s="63"/>
      <c r="I19" s="325"/>
      <c r="J19" s="235"/>
      <c r="K19" s="45"/>
      <c r="L19" s="241"/>
      <c r="M19" s="46"/>
      <c r="N19" s="44"/>
      <c r="O19" s="47"/>
      <c r="P19" s="309" t="s">
        <v>281</v>
      </c>
      <c r="Q19" s="472" t="s">
        <v>280</v>
      </c>
      <c r="R19" s="473"/>
      <c r="S19" s="473"/>
      <c r="T19" s="473"/>
      <c r="U19" s="473"/>
      <c r="V19" s="474"/>
      <c r="W19" s="234">
        <f>60000+140000</f>
        <v>200000</v>
      </c>
      <c r="X19" s="59">
        <v>13</v>
      </c>
      <c r="Y19" s="60">
        <f t="shared" si="0"/>
        <v>2600000</v>
      </c>
      <c r="Z19" s="56"/>
      <c r="AA19" s="64"/>
      <c r="AB19" s="61"/>
    </row>
    <row r="20" spans="1:29" ht="42" customHeight="1">
      <c r="A20" s="2"/>
      <c r="B20" s="308"/>
      <c r="C20" s="9"/>
      <c r="D20" s="5"/>
      <c r="E20" s="309"/>
      <c r="F20" s="129"/>
      <c r="G20" s="67"/>
      <c r="H20" s="63"/>
      <c r="I20" s="325"/>
      <c r="J20" s="235"/>
      <c r="K20" s="45"/>
      <c r="L20" s="241"/>
      <c r="M20" s="46"/>
      <c r="N20" s="44"/>
      <c r="O20" s="47"/>
      <c r="P20" s="309" t="s">
        <v>282</v>
      </c>
      <c r="Q20" s="472" t="s">
        <v>283</v>
      </c>
      <c r="R20" s="473"/>
      <c r="S20" s="473"/>
      <c r="T20" s="473"/>
      <c r="U20" s="473"/>
      <c r="V20" s="474"/>
      <c r="W20" s="234">
        <v>100000</v>
      </c>
      <c r="X20" s="59">
        <v>13</v>
      </c>
      <c r="Y20" s="60">
        <f t="shared" si="0"/>
        <v>1300000</v>
      </c>
      <c r="Z20" s="56"/>
      <c r="AA20" s="64"/>
      <c r="AB20" s="61"/>
    </row>
    <row r="21" spans="1:29" ht="42" customHeight="1">
      <c r="A21" s="2"/>
      <c r="B21" s="308"/>
      <c r="C21" s="9"/>
      <c r="D21" s="5"/>
      <c r="E21" s="309"/>
      <c r="F21" s="129"/>
      <c r="G21" s="67"/>
      <c r="H21" s="63"/>
      <c r="I21" s="325"/>
      <c r="J21" s="235"/>
      <c r="K21" s="45"/>
      <c r="L21" s="241"/>
      <c r="M21" s="46"/>
      <c r="N21" s="44"/>
      <c r="O21" s="47"/>
      <c r="P21" s="309" t="s">
        <v>284</v>
      </c>
      <c r="Q21" s="446" t="s">
        <v>286</v>
      </c>
      <c r="R21" s="447"/>
      <c r="S21" s="447"/>
      <c r="T21" s="447"/>
      <c r="U21" s="447"/>
      <c r="V21" s="448"/>
      <c r="W21" s="234">
        <f>(60000+140000+100000)*2.25</f>
        <v>675000</v>
      </c>
      <c r="X21" s="59">
        <v>1</v>
      </c>
      <c r="Y21" s="60">
        <f t="shared" si="0"/>
        <v>675000</v>
      </c>
      <c r="Z21" s="56"/>
      <c r="AA21" s="64"/>
      <c r="AB21" s="61"/>
    </row>
    <row r="22" spans="1:29" ht="42" customHeight="1">
      <c r="A22" s="2"/>
      <c r="B22" s="308"/>
      <c r="C22" s="9"/>
      <c r="D22" s="5"/>
      <c r="E22" s="309"/>
      <c r="F22" s="129"/>
      <c r="G22" s="67"/>
      <c r="H22" s="63"/>
      <c r="I22" s="325"/>
      <c r="J22" s="235"/>
      <c r="K22" s="45"/>
      <c r="L22" s="241"/>
      <c r="M22" s="46"/>
      <c r="N22" s="44"/>
      <c r="O22" s="47"/>
      <c r="P22" s="309" t="s">
        <v>285</v>
      </c>
      <c r="Q22" s="446" t="s">
        <v>287</v>
      </c>
      <c r="R22" s="447"/>
      <c r="S22" s="447"/>
      <c r="T22" s="447"/>
      <c r="U22" s="447"/>
      <c r="V22" s="448"/>
      <c r="W22" s="234">
        <f>100000+200000</f>
        <v>300000</v>
      </c>
      <c r="X22" s="59">
        <v>1</v>
      </c>
      <c r="Y22" s="60">
        <f t="shared" si="0"/>
        <v>300000</v>
      </c>
      <c r="Z22" s="56"/>
      <c r="AA22" s="64"/>
      <c r="AB22" s="61"/>
    </row>
    <row r="23" spans="1:29" ht="42" customHeight="1">
      <c r="A23" s="2"/>
      <c r="B23" s="308"/>
      <c r="C23" s="9"/>
      <c r="D23" s="5"/>
      <c r="E23" s="309"/>
      <c r="F23" s="129"/>
      <c r="G23" s="67"/>
      <c r="H23" s="63"/>
      <c r="I23" s="325"/>
      <c r="J23" s="235"/>
      <c r="K23" s="45"/>
      <c r="L23" s="241"/>
      <c r="M23" s="46"/>
      <c r="N23" s="44"/>
      <c r="O23" s="47"/>
      <c r="P23" s="309" t="s">
        <v>288</v>
      </c>
      <c r="Q23" s="446" t="s">
        <v>291</v>
      </c>
      <c r="R23" s="447"/>
      <c r="S23" s="447"/>
      <c r="T23" s="447"/>
      <c r="U23" s="447"/>
      <c r="V23" s="448"/>
      <c r="W23" s="58">
        <f>Z17*20%</f>
        <v>600000</v>
      </c>
      <c r="X23" s="341">
        <v>12</v>
      </c>
      <c r="Y23" s="380">
        <f>W23*X23</f>
        <v>7200000</v>
      </c>
      <c r="Z23" s="56"/>
      <c r="AA23" s="64"/>
      <c r="AB23" s="61"/>
    </row>
    <row r="24" spans="1:29" ht="42" customHeight="1">
      <c r="A24" s="2"/>
      <c r="B24" s="308"/>
      <c r="C24" s="9"/>
      <c r="D24" s="5"/>
      <c r="E24" s="309"/>
      <c r="F24" s="129"/>
      <c r="G24" s="67"/>
      <c r="H24" s="63"/>
      <c r="I24" s="325"/>
      <c r="J24" s="235"/>
      <c r="K24" s="45"/>
      <c r="L24" s="241"/>
      <c r="M24" s="46"/>
      <c r="N24" s="44"/>
      <c r="O24" s="47"/>
      <c r="P24" s="309" t="s">
        <v>279</v>
      </c>
      <c r="Q24" s="446" t="s">
        <v>292</v>
      </c>
      <c r="R24" s="447"/>
      <c r="S24" s="447"/>
      <c r="T24" s="447"/>
      <c r="U24" s="447"/>
      <c r="V24" s="448"/>
      <c r="W24" s="58">
        <f>Z17*10%</f>
        <v>300000</v>
      </c>
      <c r="X24" s="341">
        <v>12</v>
      </c>
      <c r="Y24" s="60">
        <f t="shared" si="0"/>
        <v>3600000</v>
      </c>
      <c r="Z24" s="56"/>
      <c r="AA24" s="64"/>
      <c r="AB24" s="61"/>
    </row>
    <row r="25" spans="1:29" ht="42" customHeight="1">
      <c r="A25" s="2"/>
      <c r="B25" s="308"/>
      <c r="C25" s="9"/>
      <c r="D25" s="5"/>
      <c r="E25" s="309"/>
      <c r="F25" s="129"/>
      <c r="G25" s="67"/>
      <c r="H25" s="63"/>
      <c r="I25" s="325"/>
      <c r="J25" s="235"/>
      <c r="K25" s="45"/>
      <c r="L25" s="241"/>
      <c r="M25" s="46"/>
      <c r="N25" s="44"/>
      <c r="O25" s="47"/>
      <c r="P25" s="309" t="s">
        <v>289</v>
      </c>
      <c r="Q25" s="446" t="s">
        <v>293</v>
      </c>
      <c r="R25" s="447"/>
      <c r="S25" s="447"/>
      <c r="T25" s="447"/>
      <c r="U25" s="447"/>
      <c r="V25" s="448"/>
      <c r="W25" s="58">
        <f>Z17*5%</f>
        <v>150000</v>
      </c>
      <c r="X25" s="341">
        <v>12</v>
      </c>
      <c r="Y25" s="60">
        <f t="shared" si="0"/>
        <v>1800000</v>
      </c>
      <c r="Z25" s="56"/>
      <c r="AA25" s="64"/>
      <c r="AB25" s="61"/>
    </row>
    <row r="26" spans="1:29" ht="42" customHeight="1">
      <c r="A26" s="2"/>
      <c r="B26" s="308"/>
      <c r="C26" s="9"/>
      <c r="D26" s="5"/>
      <c r="E26" s="309"/>
      <c r="F26" s="129"/>
      <c r="G26" s="67"/>
      <c r="H26" s="63"/>
      <c r="I26" s="325"/>
      <c r="J26" s="235"/>
      <c r="K26" s="45"/>
      <c r="L26" s="241"/>
      <c r="M26" s="46"/>
      <c r="N26" s="44"/>
      <c r="O26" s="47"/>
      <c r="P26" s="309" t="s">
        <v>290</v>
      </c>
      <c r="Q26" s="446" t="s">
        <v>294</v>
      </c>
      <c r="R26" s="447"/>
      <c r="S26" s="447"/>
      <c r="T26" s="447"/>
      <c r="U26" s="447"/>
      <c r="V26" s="448"/>
      <c r="W26" s="58">
        <f>Z17*5%</f>
        <v>150000</v>
      </c>
      <c r="X26" s="59">
        <v>12</v>
      </c>
      <c r="Y26" s="60">
        <f t="shared" si="0"/>
        <v>1800000</v>
      </c>
      <c r="Z26" s="56"/>
      <c r="AA26" s="64"/>
      <c r="AB26" s="61"/>
    </row>
    <row r="27" spans="1:29" ht="42" customHeight="1">
      <c r="A27" s="2"/>
      <c r="B27" s="308"/>
      <c r="C27" s="9"/>
      <c r="D27" s="5"/>
      <c r="E27" s="309" t="s">
        <v>229</v>
      </c>
      <c r="F27" s="129"/>
      <c r="G27" s="67"/>
      <c r="H27" s="63"/>
      <c r="I27" s="325"/>
      <c r="J27" s="235"/>
      <c r="K27" s="45"/>
      <c r="L27" s="241"/>
      <c r="M27" s="46"/>
      <c r="N27" s="44"/>
      <c r="O27" s="47"/>
      <c r="P27" s="309" t="s">
        <v>295</v>
      </c>
      <c r="Q27" s="446" t="s">
        <v>297</v>
      </c>
      <c r="R27" s="447"/>
      <c r="S27" s="447"/>
      <c r="T27" s="447"/>
      <c r="U27" s="447"/>
      <c r="V27" s="448"/>
      <c r="W27" s="58">
        <f>Z17*5%</f>
        <v>150000</v>
      </c>
      <c r="X27" s="59">
        <v>12</v>
      </c>
      <c r="Y27" s="60">
        <f t="shared" si="0"/>
        <v>1800000</v>
      </c>
      <c r="Z27" s="56"/>
      <c r="AA27" s="141"/>
      <c r="AB27" s="144"/>
    </row>
    <row r="28" spans="1:29" ht="48" customHeight="1">
      <c r="A28" s="2"/>
      <c r="B28" s="308"/>
      <c r="C28" s="9"/>
      <c r="D28" s="5"/>
      <c r="E28" s="309"/>
      <c r="F28" s="129"/>
      <c r="G28" s="67"/>
      <c r="H28" s="63"/>
      <c r="I28" s="325"/>
      <c r="J28" s="235"/>
      <c r="K28" s="45"/>
      <c r="L28" s="241"/>
      <c r="M28" s="46"/>
      <c r="N28" s="44"/>
      <c r="O28" s="47"/>
      <c r="P28" s="309" t="s">
        <v>296</v>
      </c>
      <c r="Q28" s="446" t="s">
        <v>298</v>
      </c>
      <c r="R28" s="447"/>
      <c r="S28" s="447"/>
      <c r="T28" s="447"/>
      <c r="U28" s="447"/>
      <c r="V28" s="448"/>
      <c r="W28" s="58">
        <f>Z17*5%</f>
        <v>150000</v>
      </c>
      <c r="X28" s="59">
        <v>12</v>
      </c>
      <c r="Y28" s="60">
        <f t="shared" si="0"/>
        <v>1800000</v>
      </c>
      <c r="Z28" s="56"/>
      <c r="AA28" s="141"/>
      <c r="AB28" s="144"/>
    </row>
    <row r="29" spans="1:29" ht="33" customHeight="1">
      <c r="A29" s="449"/>
      <c r="B29" s="450"/>
      <c r="C29" s="450"/>
      <c r="D29" s="5"/>
      <c r="E29" s="119" t="s">
        <v>139</v>
      </c>
      <c r="F29" s="13"/>
      <c r="G29" s="13"/>
      <c r="H29" s="13"/>
      <c r="I29" s="21"/>
      <c r="J29" s="21"/>
      <c r="K29" s="21"/>
      <c r="L29" s="21"/>
      <c r="M29" s="21"/>
      <c r="N29" s="21"/>
      <c r="O29" s="21"/>
      <c r="P29" s="13"/>
      <c r="Q29" s="13"/>
      <c r="R29" s="13"/>
      <c r="S29" s="13"/>
      <c r="T29" s="13"/>
      <c r="U29" s="13"/>
      <c r="V29" s="13"/>
      <c r="W29" s="18"/>
      <c r="X29" s="18"/>
      <c r="Y29" s="13"/>
      <c r="Z29" s="13"/>
      <c r="AA29" s="21"/>
      <c r="AB29" s="21"/>
    </row>
    <row r="30" spans="1:29" ht="46" customHeight="1">
      <c r="B30" s="451"/>
      <c r="C30" s="451"/>
      <c r="D30" s="5"/>
      <c r="E30" s="122" t="s">
        <v>163</v>
      </c>
      <c r="F30" s="99"/>
      <c r="G30" s="99"/>
      <c r="H30" s="99"/>
      <c r="I30" s="463" t="s">
        <v>164</v>
      </c>
      <c r="J30" s="464"/>
      <c r="K30" s="464"/>
      <c r="L30" s="464"/>
      <c r="M30" s="464"/>
      <c r="N30" s="464"/>
      <c r="O30" s="465"/>
      <c r="P30" s="121" t="s">
        <v>165</v>
      </c>
      <c r="Q30" s="466" t="s">
        <v>166</v>
      </c>
      <c r="R30" s="467"/>
      <c r="S30" s="467"/>
      <c r="T30" s="467"/>
      <c r="U30" s="468"/>
      <c r="V30" s="120" t="s">
        <v>167</v>
      </c>
      <c r="W30" s="120" t="s">
        <v>168</v>
      </c>
      <c r="X30" s="120" t="s">
        <v>169</v>
      </c>
      <c r="Y30" s="433" t="s">
        <v>170</v>
      </c>
      <c r="Z30" s="434"/>
      <c r="AA30" s="434"/>
      <c r="AB30" s="435"/>
      <c r="AC30" s="20"/>
    </row>
    <row r="31" spans="1:29" ht="64" customHeight="1">
      <c r="A31" s="2"/>
      <c r="B31" s="10"/>
      <c r="C31" s="11"/>
      <c r="D31" s="5"/>
      <c r="E31" s="101" t="s">
        <v>156</v>
      </c>
      <c r="F31" s="436" t="str">
        <f>Q16</f>
        <v>Sales strategy is developed &amp; implemented in 2020 to reach the targeted budget</v>
      </c>
      <c r="G31" s="437"/>
      <c r="H31" s="437"/>
      <c r="I31" s="438"/>
      <c r="J31" s="439"/>
      <c r="K31" s="439"/>
      <c r="L31" s="439"/>
      <c r="M31" s="439"/>
      <c r="N31" s="439"/>
      <c r="O31" s="440"/>
      <c r="P31" s="102"/>
      <c r="Q31" s="414"/>
      <c r="R31" s="415"/>
      <c r="S31" s="415"/>
      <c r="T31" s="415"/>
      <c r="U31" s="416"/>
      <c r="V31" s="113"/>
      <c r="W31" s="113"/>
      <c r="X31" s="104"/>
      <c r="Y31" s="414"/>
      <c r="Z31" s="415"/>
      <c r="AA31" s="415"/>
      <c r="AB31" s="416"/>
      <c r="AC31" s="100"/>
    </row>
    <row r="32" spans="1:29" ht="35" customHeight="1">
      <c r="A32" s="2"/>
      <c r="B32" s="13"/>
      <c r="C32" s="11"/>
      <c r="D32" s="5"/>
      <c r="E32" s="105" t="s">
        <v>143</v>
      </c>
      <c r="F32" s="412" t="s">
        <v>299</v>
      </c>
      <c r="G32" s="431"/>
      <c r="H32" s="431"/>
      <c r="I32" s="414"/>
      <c r="J32" s="415"/>
      <c r="K32" s="415"/>
      <c r="L32" s="415"/>
      <c r="M32" s="415"/>
      <c r="N32" s="415"/>
      <c r="O32" s="416"/>
      <c r="P32" s="104"/>
      <c r="Q32" s="417"/>
      <c r="R32" s="418"/>
      <c r="S32" s="418"/>
      <c r="T32" s="418"/>
      <c r="U32" s="419"/>
      <c r="V32" s="114"/>
      <c r="W32" s="114"/>
      <c r="X32" s="104"/>
      <c r="Y32" s="441"/>
      <c r="Z32" s="442"/>
      <c r="AA32" s="442"/>
      <c r="AB32" s="443"/>
      <c r="AC32" s="20"/>
    </row>
    <row r="33" spans="1:266" ht="35" customHeight="1">
      <c r="A33" s="2"/>
      <c r="B33" s="10"/>
      <c r="C33" s="11"/>
      <c r="D33" s="5"/>
      <c r="E33" s="131" t="s">
        <v>171</v>
      </c>
      <c r="F33" s="432"/>
      <c r="G33" s="432"/>
      <c r="H33" s="432"/>
      <c r="I33" s="414"/>
      <c r="J33" s="415"/>
      <c r="K33" s="415"/>
      <c r="L33" s="415"/>
      <c r="M33" s="415"/>
      <c r="N33" s="415"/>
      <c r="O33" s="416"/>
      <c r="P33" s="104"/>
      <c r="Q33" s="417"/>
      <c r="R33" s="418"/>
      <c r="S33" s="418"/>
      <c r="T33" s="418"/>
      <c r="U33" s="419"/>
      <c r="V33" s="114"/>
      <c r="W33" s="114"/>
      <c r="X33" s="104"/>
      <c r="Y33" s="420"/>
      <c r="Z33" s="421"/>
      <c r="AA33" s="421"/>
      <c r="AB33" s="422"/>
      <c r="AC33" s="20"/>
    </row>
    <row r="34" spans="1:266" ht="35" customHeight="1">
      <c r="A34" s="2"/>
      <c r="B34" s="10"/>
      <c r="C34" s="11"/>
      <c r="D34" s="5"/>
      <c r="E34" s="132" t="s">
        <v>172</v>
      </c>
      <c r="F34" s="432"/>
      <c r="G34" s="432"/>
      <c r="H34" s="432"/>
      <c r="P34" s="104"/>
      <c r="Q34" s="417"/>
      <c r="R34" s="418"/>
      <c r="S34" s="418"/>
      <c r="T34" s="418"/>
      <c r="U34" s="419"/>
      <c r="V34" s="114"/>
      <c r="W34" s="114"/>
      <c r="X34" s="104"/>
      <c r="Y34" s="420"/>
      <c r="Z34" s="421"/>
      <c r="AA34" s="421"/>
      <c r="AB34" s="422"/>
      <c r="AC34" s="20"/>
    </row>
    <row r="35" spans="1:266" ht="35" customHeight="1">
      <c r="A35" s="2"/>
      <c r="B35" s="10"/>
      <c r="C35" s="11"/>
      <c r="D35" s="5"/>
      <c r="E35" s="105" t="s">
        <v>154</v>
      </c>
      <c r="F35" s="412" t="s">
        <v>300</v>
      </c>
      <c r="G35" s="431"/>
      <c r="H35" s="431"/>
      <c r="I35" s="414"/>
      <c r="J35" s="415"/>
      <c r="K35" s="415"/>
      <c r="L35" s="415"/>
      <c r="M35" s="415"/>
      <c r="N35" s="415"/>
      <c r="O35" s="416"/>
      <c r="P35" s="104"/>
      <c r="Q35" s="417"/>
      <c r="R35" s="418"/>
      <c r="S35" s="418"/>
      <c r="T35" s="418"/>
      <c r="U35" s="419"/>
      <c r="V35" s="114"/>
      <c r="W35" s="114"/>
      <c r="X35" s="104"/>
      <c r="Y35" s="417"/>
      <c r="Z35" s="418"/>
      <c r="AA35" s="418"/>
      <c r="AB35" s="419"/>
      <c r="AC35" s="20"/>
    </row>
    <row r="36" spans="1:266" ht="35" customHeight="1">
      <c r="A36" s="2"/>
      <c r="B36" s="10"/>
      <c r="C36" s="11"/>
      <c r="D36" s="5"/>
      <c r="E36" s="131" t="s">
        <v>173</v>
      </c>
      <c r="F36" s="432"/>
      <c r="G36" s="432"/>
      <c r="H36" s="432"/>
      <c r="I36" s="417" t="s">
        <v>301</v>
      </c>
      <c r="J36" s="418"/>
      <c r="K36" s="418"/>
      <c r="L36" s="418"/>
      <c r="M36" s="418"/>
      <c r="N36" s="418"/>
      <c r="O36" s="419"/>
      <c r="P36" s="104" t="s">
        <v>119</v>
      </c>
      <c r="Q36" s="417" t="s">
        <v>260</v>
      </c>
      <c r="R36" s="418"/>
      <c r="S36" s="418"/>
      <c r="T36" s="418"/>
      <c r="U36" s="419"/>
      <c r="V36" s="114">
        <v>43814</v>
      </c>
      <c r="W36" s="114">
        <v>43920</v>
      </c>
      <c r="X36" s="104">
        <f>DAYS360(V36,W36)</f>
        <v>105</v>
      </c>
      <c r="Y36" s="420" t="s">
        <v>303</v>
      </c>
      <c r="Z36" s="421"/>
      <c r="AA36" s="421"/>
      <c r="AB36" s="422"/>
      <c r="AC36" s="20"/>
    </row>
    <row r="37" spans="1:266" ht="35" customHeight="1">
      <c r="A37" s="2"/>
      <c r="B37" s="10"/>
      <c r="C37" s="11"/>
      <c r="D37" s="5"/>
      <c r="E37" s="130"/>
      <c r="F37" s="428"/>
      <c r="G37" s="429"/>
      <c r="H37" s="430"/>
      <c r="I37" s="417" t="s">
        <v>302</v>
      </c>
      <c r="J37" s="418"/>
      <c r="K37" s="418"/>
      <c r="L37" s="418"/>
      <c r="M37" s="418"/>
      <c r="N37" s="418"/>
      <c r="O37" s="419"/>
      <c r="P37" s="104"/>
      <c r="Q37" s="417"/>
      <c r="R37" s="418"/>
      <c r="S37" s="418"/>
      <c r="T37" s="418"/>
      <c r="U37" s="419"/>
      <c r="V37" s="114"/>
      <c r="W37" s="114"/>
      <c r="X37" s="104"/>
      <c r="Y37" s="420"/>
      <c r="Z37" s="421"/>
      <c r="AA37" s="421"/>
      <c r="AB37" s="422"/>
      <c r="AC37" s="20"/>
    </row>
    <row r="38" spans="1:266" ht="35" hidden="1" customHeight="1">
      <c r="A38" s="2"/>
      <c r="B38" s="10"/>
      <c r="C38" s="11"/>
      <c r="D38" s="5"/>
      <c r="E38" s="105" t="s">
        <v>43</v>
      </c>
      <c r="F38" s="412" t="s">
        <v>83</v>
      </c>
      <c r="G38" s="413"/>
      <c r="H38" s="413"/>
      <c r="I38" s="414"/>
      <c r="J38" s="415"/>
      <c r="K38" s="415"/>
      <c r="L38" s="415"/>
      <c r="M38" s="415"/>
      <c r="N38" s="415"/>
      <c r="O38" s="416"/>
      <c r="P38" s="104"/>
      <c r="Q38" s="417"/>
      <c r="R38" s="418"/>
      <c r="S38" s="418"/>
      <c r="T38" s="418"/>
      <c r="U38" s="419"/>
      <c r="V38" s="106"/>
      <c r="W38" s="106"/>
      <c r="X38" s="104"/>
      <c r="Y38" s="417"/>
      <c r="Z38" s="418"/>
      <c r="AA38" s="418"/>
      <c r="AB38" s="419"/>
      <c r="AC38" s="20"/>
    </row>
    <row r="39" spans="1:266" ht="35" hidden="1" customHeight="1">
      <c r="A39" s="2"/>
      <c r="B39" s="10"/>
      <c r="C39" s="11"/>
      <c r="D39" s="5"/>
      <c r="E39" s="130"/>
      <c r="F39" s="423"/>
      <c r="G39" s="424"/>
      <c r="H39" s="425"/>
      <c r="I39" s="417"/>
      <c r="J39" s="418"/>
      <c r="K39" s="418"/>
      <c r="L39" s="418"/>
      <c r="M39" s="418"/>
      <c r="N39" s="418"/>
      <c r="O39" s="419"/>
      <c r="P39" s="104"/>
      <c r="Q39" s="417"/>
      <c r="R39" s="418"/>
      <c r="S39" s="418"/>
      <c r="T39" s="418"/>
      <c r="U39" s="419"/>
      <c r="V39" s="106"/>
      <c r="W39" s="106"/>
      <c r="X39" s="104"/>
      <c r="Y39" s="420"/>
      <c r="Z39" s="421"/>
      <c r="AA39" s="421"/>
      <c r="AB39" s="422"/>
      <c r="AC39" s="20"/>
    </row>
    <row r="40" spans="1:266" ht="35" hidden="1" customHeight="1">
      <c r="A40" s="2"/>
      <c r="B40" s="10"/>
      <c r="C40" s="11"/>
      <c r="D40" s="5"/>
      <c r="E40" s="107" t="s">
        <v>44</v>
      </c>
      <c r="F40" s="426" t="s">
        <v>84</v>
      </c>
      <c r="G40" s="427"/>
      <c r="H40" s="427"/>
      <c r="I40" s="414"/>
      <c r="J40" s="415"/>
      <c r="K40" s="415"/>
      <c r="L40" s="415"/>
      <c r="M40" s="415"/>
      <c r="N40" s="415"/>
      <c r="O40" s="416"/>
      <c r="P40" s="104"/>
      <c r="Q40" s="417"/>
      <c r="R40" s="418"/>
      <c r="S40" s="418"/>
      <c r="T40" s="418"/>
      <c r="U40" s="419"/>
      <c r="V40" s="103"/>
      <c r="W40" s="103"/>
      <c r="X40" s="104"/>
      <c r="Y40" s="420"/>
      <c r="Z40" s="421"/>
      <c r="AA40" s="421"/>
      <c r="AB40" s="422"/>
      <c r="AC40" s="20"/>
    </row>
    <row r="41" spans="1:266" ht="35" hidden="1" customHeight="1">
      <c r="A41" s="2"/>
      <c r="B41" s="10"/>
      <c r="C41" s="11"/>
      <c r="D41" s="5"/>
      <c r="E41" s="105" t="s">
        <v>45</v>
      </c>
      <c r="F41" s="412" t="s">
        <v>85</v>
      </c>
      <c r="G41" s="412"/>
      <c r="H41" s="412"/>
      <c r="I41" s="414"/>
      <c r="J41" s="415"/>
      <c r="K41" s="415"/>
      <c r="L41" s="415"/>
      <c r="M41" s="415"/>
      <c r="N41" s="415"/>
      <c r="O41" s="416"/>
      <c r="P41" s="104"/>
      <c r="Q41" s="417"/>
      <c r="R41" s="418"/>
      <c r="S41" s="418"/>
      <c r="T41" s="418"/>
      <c r="U41" s="419"/>
      <c r="V41" s="106"/>
      <c r="W41" s="106"/>
      <c r="X41" s="104"/>
      <c r="Y41" s="420"/>
      <c r="Z41" s="421"/>
      <c r="AA41" s="421"/>
      <c r="AB41" s="422"/>
      <c r="AC41" s="20"/>
    </row>
    <row r="42" spans="1:266" ht="35" hidden="1" customHeight="1">
      <c r="A42" s="2"/>
      <c r="B42" s="5"/>
      <c r="C42" s="14"/>
      <c r="D42" s="5"/>
      <c r="E42" s="130"/>
      <c r="F42" s="423"/>
      <c r="G42" s="424"/>
      <c r="H42" s="425"/>
      <c r="I42" s="417"/>
      <c r="J42" s="418"/>
      <c r="K42" s="418"/>
      <c r="L42" s="418"/>
      <c r="M42" s="418"/>
      <c r="N42" s="418"/>
      <c r="O42" s="419"/>
      <c r="P42" s="104"/>
      <c r="Q42" s="417"/>
      <c r="R42" s="418"/>
      <c r="S42" s="418"/>
      <c r="T42" s="418"/>
      <c r="U42" s="419"/>
      <c r="V42" s="106"/>
      <c r="W42" s="106"/>
      <c r="X42" s="104"/>
      <c r="Y42" s="420"/>
      <c r="Z42" s="421"/>
      <c r="AA42" s="421"/>
      <c r="AB42" s="422"/>
      <c r="AC42" s="20"/>
    </row>
    <row r="43" spans="1:266" ht="35" hidden="1" customHeight="1">
      <c r="A43" s="2"/>
      <c r="B43" s="12"/>
      <c r="C43" s="14"/>
      <c r="D43" s="5"/>
      <c r="E43" s="105" t="s">
        <v>46</v>
      </c>
      <c r="F43" s="412" t="s">
        <v>86</v>
      </c>
      <c r="G43" s="413"/>
      <c r="H43" s="413"/>
      <c r="I43" s="414"/>
      <c r="J43" s="415"/>
      <c r="K43" s="415"/>
      <c r="L43" s="415"/>
      <c r="M43" s="415"/>
      <c r="N43" s="415"/>
      <c r="O43" s="416"/>
      <c r="P43" s="104"/>
      <c r="Q43" s="417"/>
      <c r="R43" s="418"/>
      <c r="S43" s="418"/>
      <c r="T43" s="418"/>
      <c r="U43" s="419"/>
      <c r="V43" s="106"/>
      <c r="W43" s="106"/>
      <c r="X43" s="104"/>
      <c r="Y43" s="420"/>
      <c r="Z43" s="421"/>
      <c r="AA43" s="421"/>
      <c r="AB43" s="422"/>
      <c r="AC43" s="20"/>
    </row>
    <row r="44" spans="1:266" ht="35" hidden="1" customHeight="1">
      <c r="A44" s="2"/>
      <c r="B44" s="10"/>
      <c r="C44" s="10"/>
      <c r="D44" s="5"/>
      <c r="E44" s="130"/>
      <c r="F44" s="423"/>
      <c r="G44" s="424"/>
      <c r="H44" s="425"/>
      <c r="I44" s="417"/>
      <c r="J44" s="418"/>
      <c r="K44" s="418"/>
      <c r="L44" s="418"/>
      <c r="M44" s="418"/>
      <c r="N44" s="418"/>
      <c r="O44" s="419"/>
      <c r="P44" s="104"/>
      <c r="Q44" s="417"/>
      <c r="R44" s="418"/>
      <c r="S44" s="418"/>
      <c r="T44" s="418"/>
      <c r="U44" s="419"/>
      <c r="V44" s="106"/>
      <c r="W44" s="106"/>
      <c r="X44" s="104"/>
      <c r="Y44" s="420"/>
      <c r="Z44" s="421"/>
      <c r="AA44" s="421"/>
      <c r="AB44" s="422"/>
      <c r="AC44" s="20"/>
    </row>
    <row r="45" spans="1:266" ht="35" hidden="1" customHeight="1">
      <c r="A45" s="2"/>
      <c r="B45" s="15"/>
      <c r="C45" s="11"/>
      <c r="D45" s="5"/>
      <c r="E45" s="146" t="s">
        <v>47</v>
      </c>
      <c r="F45" s="412" t="s">
        <v>87</v>
      </c>
      <c r="G45" s="413"/>
      <c r="H45" s="413"/>
      <c r="I45" s="414"/>
      <c r="J45" s="415"/>
      <c r="K45" s="415"/>
      <c r="L45" s="415"/>
      <c r="M45" s="415"/>
      <c r="N45" s="415"/>
      <c r="O45" s="416"/>
      <c r="P45" s="104"/>
      <c r="Q45" s="417"/>
      <c r="R45" s="418"/>
      <c r="S45" s="418"/>
      <c r="T45" s="418"/>
      <c r="U45" s="419"/>
      <c r="V45" s="106"/>
      <c r="W45" s="106"/>
      <c r="X45" s="104"/>
      <c r="Y45" s="420"/>
      <c r="Z45" s="421"/>
      <c r="AA45" s="421"/>
      <c r="AB45" s="422"/>
      <c r="AC45" s="20"/>
    </row>
    <row r="46" spans="1:266" ht="35" hidden="1" customHeight="1">
      <c r="A46" s="2"/>
      <c r="B46" s="15"/>
      <c r="C46" s="11"/>
      <c r="D46" s="5"/>
      <c r="E46" s="130"/>
      <c r="F46" s="423"/>
      <c r="G46" s="424"/>
      <c r="H46" s="425"/>
      <c r="I46" s="417"/>
      <c r="J46" s="418"/>
      <c r="K46" s="418"/>
      <c r="L46" s="418"/>
      <c r="M46" s="418"/>
      <c r="N46" s="418"/>
      <c r="O46" s="419"/>
      <c r="P46" s="104"/>
      <c r="Q46" s="417"/>
      <c r="R46" s="418"/>
      <c r="S46" s="418"/>
      <c r="T46" s="418"/>
      <c r="U46" s="419"/>
      <c r="V46" s="106"/>
      <c r="W46" s="106"/>
      <c r="X46" s="104"/>
      <c r="Y46" s="420"/>
      <c r="Z46" s="421"/>
      <c r="AA46" s="421"/>
      <c r="AB46" s="422"/>
      <c r="AC46" s="20"/>
    </row>
    <row r="47" spans="1:266" ht="28.5" customHeight="1">
      <c r="A47" s="2"/>
      <c r="B47" s="5"/>
      <c r="C47" s="5"/>
      <c r="D47" s="5"/>
      <c r="E47" s="13"/>
      <c r="F47" s="13"/>
      <c r="G47" s="13"/>
      <c r="H47" s="13"/>
      <c r="I47" s="21"/>
      <c r="J47" s="21"/>
      <c r="K47" s="21"/>
      <c r="L47" s="21"/>
      <c r="M47" s="21"/>
      <c r="N47" s="21"/>
      <c r="O47" s="21"/>
      <c r="P47" s="13"/>
      <c r="Q47" s="13"/>
      <c r="R47" s="13"/>
      <c r="S47" s="13"/>
      <c r="T47" s="13"/>
      <c r="U47" s="13"/>
      <c r="V47" s="13"/>
      <c r="W47" s="18"/>
      <c r="X47" s="18"/>
      <c r="Y47" s="13"/>
      <c r="Z47" s="13"/>
      <c r="AA47" s="21"/>
      <c r="AB47" s="21"/>
    </row>
    <row r="48" spans="1:266" s="127" customFormat="1" ht="41" customHeight="1">
      <c r="A48" s="123"/>
      <c r="B48" s="124"/>
      <c r="C48" s="124"/>
      <c r="D48" s="125"/>
      <c r="E48" s="398" t="s">
        <v>174</v>
      </c>
      <c r="F48" s="399"/>
      <c r="G48" s="399"/>
      <c r="H48" s="399"/>
      <c r="I48" s="399"/>
      <c r="J48" s="399"/>
      <c r="K48" s="399"/>
      <c r="L48" s="399"/>
      <c r="M48" s="399"/>
      <c r="N48" s="399"/>
      <c r="O48" s="399"/>
      <c r="P48" s="400"/>
      <c r="Q48" s="401" t="s">
        <v>144</v>
      </c>
      <c r="R48" s="402"/>
      <c r="S48" s="403"/>
      <c r="T48" s="401" t="s">
        <v>145</v>
      </c>
      <c r="U48" s="403"/>
      <c r="V48" s="300" t="s">
        <v>146</v>
      </c>
      <c r="W48" s="401" t="s">
        <v>147</v>
      </c>
      <c r="X48" s="403"/>
      <c r="Y48" s="299" t="s">
        <v>146</v>
      </c>
      <c r="Z48" s="404" t="s">
        <v>148</v>
      </c>
      <c r="AA48" s="405"/>
      <c r="AB48" s="301" t="s">
        <v>146</v>
      </c>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6"/>
      <c r="GQ48" s="126"/>
      <c r="GR48" s="126"/>
      <c r="GS48" s="126"/>
      <c r="GT48" s="126"/>
      <c r="GU48" s="126"/>
      <c r="GV48" s="126"/>
      <c r="GW48" s="126"/>
      <c r="GX48" s="126"/>
      <c r="GY48" s="126"/>
      <c r="GZ48" s="126"/>
      <c r="HA48" s="126"/>
      <c r="HB48" s="126"/>
      <c r="HC48" s="126"/>
      <c r="HD48" s="126"/>
      <c r="HE48" s="126"/>
      <c r="HF48" s="126"/>
      <c r="HG48" s="126"/>
      <c r="HH48" s="126"/>
      <c r="HI48" s="126"/>
      <c r="HJ48" s="126"/>
      <c r="HK48" s="126"/>
      <c r="HL48" s="126"/>
      <c r="HM48" s="126"/>
      <c r="HN48" s="126"/>
      <c r="HO48" s="126"/>
      <c r="HP48" s="126"/>
      <c r="HQ48" s="126"/>
      <c r="HR48" s="126"/>
      <c r="HS48" s="126"/>
      <c r="HT48" s="126"/>
      <c r="HU48" s="126"/>
      <c r="HV48" s="126"/>
      <c r="HW48" s="126"/>
      <c r="HX48" s="126"/>
      <c r="HY48" s="126"/>
      <c r="HZ48" s="126"/>
      <c r="IA48" s="126"/>
      <c r="IB48" s="126"/>
      <c r="IC48" s="126"/>
      <c r="ID48" s="126"/>
      <c r="IE48" s="126"/>
      <c r="IF48" s="126"/>
      <c r="IG48" s="126"/>
      <c r="IH48" s="126"/>
      <c r="II48" s="126"/>
      <c r="IJ48" s="126"/>
      <c r="IK48" s="126"/>
      <c r="IL48" s="126"/>
      <c r="IM48" s="126"/>
      <c r="IN48" s="126"/>
      <c r="IO48" s="126"/>
      <c r="IP48" s="126"/>
      <c r="IQ48" s="126"/>
      <c r="IR48" s="126"/>
      <c r="IS48" s="126"/>
      <c r="IT48" s="126"/>
      <c r="IU48" s="126"/>
      <c r="IV48" s="126"/>
      <c r="IW48" s="126"/>
      <c r="IX48" s="126"/>
      <c r="IY48" s="126"/>
      <c r="IZ48" s="126"/>
      <c r="JA48" s="126"/>
      <c r="JB48" s="126"/>
      <c r="JC48" s="126"/>
      <c r="JD48" s="126"/>
      <c r="JE48" s="126"/>
      <c r="JF48" s="126"/>
    </row>
    <row r="49" spans="1:28" ht="41" customHeight="1">
      <c r="A49" s="2"/>
      <c r="B49" s="5"/>
      <c r="C49" s="5"/>
      <c r="D49" s="4"/>
      <c r="E49" s="39" t="s">
        <v>176</v>
      </c>
      <c r="F49" s="406" t="s">
        <v>196</v>
      </c>
      <c r="G49" s="407"/>
      <c r="H49" s="407"/>
      <c r="I49" s="408"/>
      <c r="J49" s="406" t="s">
        <v>197</v>
      </c>
      <c r="K49" s="407"/>
      <c r="L49" s="407"/>
      <c r="M49" s="407"/>
      <c r="N49" s="408"/>
      <c r="O49" s="406" t="s">
        <v>198</v>
      </c>
      <c r="P49" s="408"/>
      <c r="Q49" s="409"/>
      <c r="R49" s="409"/>
      <c r="S49" s="409"/>
      <c r="T49" s="410"/>
      <c r="U49" s="411"/>
      <c r="V49" s="42"/>
      <c r="W49" s="388"/>
      <c r="X49" s="389"/>
      <c r="Y49" s="108"/>
      <c r="Z49" s="388"/>
      <c r="AA49" s="389"/>
      <c r="AB49" s="109"/>
    </row>
    <row r="50" spans="1:28" ht="41" customHeight="1">
      <c r="A50" s="2"/>
      <c r="B50" s="5"/>
      <c r="C50" s="5"/>
      <c r="D50" s="4"/>
      <c r="E50" s="39"/>
      <c r="F50" s="390" t="s">
        <v>178</v>
      </c>
      <c r="G50" s="391"/>
      <c r="H50" s="390" t="s">
        <v>179</v>
      </c>
      <c r="I50" s="392"/>
      <c r="J50" s="390" t="s">
        <v>178</v>
      </c>
      <c r="K50" s="391"/>
      <c r="L50" s="390" t="s">
        <v>179</v>
      </c>
      <c r="M50" s="391"/>
      <c r="N50" s="392"/>
      <c r="O50" s="290" t="s">
        <v>178</v>
      </c>
      <c r="P50" s="297" t="s">
        <v>179</v>
      </c>
      <c r="Q50" s="385"/>
      <c r="R50" s="386"/>
      <c r="S50" s="387"/>
      <c r="T50" s="305"/>
      <c r="U50" s="306"/>
      <c r="V50" s="42"/>
      <c r="W50" s="303"/>
      <c r="X50" s="304"/>
      <c r="Y50" s="108"/>
      <c r="Z50" s="303"/>
      <c r="AA50" s="304"/>
      <c r="AB50" s="109"/>
    </row>
    <row r="51" spans="1:28" ht="86" customHeight="1">
      <c r="A51" s="2"/>
      <c r="B51" s="5"/>
      <c r="C51" s="5"/>
      <c r="D51" s="4"/>
      <c r="E51" s="317" t="s">
        <v>149</v>
      </c>
      <c r="F51" s="382">
        <v>5</v>
      </c>
      <c r="G51" s="383"/>
      <c r="H51" s="382">
        <v>4</v>
      </c>
      <c r="I51" s="383"/>
      <c r="J51" s="382"/>
      <c r="K51" s="383"/>
      <c r="L51" s="382"/>
      <c r="M51" s="384"/>
      <c r="N51" s="383"/>
      <c r="O51" s="296"/>
      <c r="P51" s="298"/>
      <c r="Q51" s="393" t="s">
        <v>304</v>
      </c>
      <c r="R51" s="394"/>
      <c r="S51" s="395"/>
      <c r="T51" s="396" t="s">
        <v>264</v>
      </c>
      <c r="U51" s="397"/>
      <c r="V51" s="350">
        <v>43739</v>
      </c>
      <c r="W51" s="110"/>
      <c r="X51" s="111"/>
      <c r="Y51" s="110"/>
      <c r="Z51" s="110"/>
      <c r="AA51" s="111"/>
      <c r="AB51" s="111"/>
    </row>
    <row r="52" spans="1:28" ht="41" customHeight="1">
      <c r="A52" s="2"/>
      <c r="B52" s="5"/>
      <c r="C52" s="5"/>
      <c r="D52" s="4"/>
      <c r="E52" s="317" t="s">
        <v>150</v>
      </c>
      <c r="F52" s="382"/>
      <c r="G52" s="383"/>
      <c r="H52" s="382"/>
      <c r="I52" s="383"/>
      <c r="J52" s="382"/>
      <c r="K52" s="383"/>
      <c r="L52" s="382"/>
      <c r="M52" s="384"/>
      <c r="N52" s="383"/>
      <c r="O52" s="296"/>
      <c r="P52" s="298"/>
      <c r="Q52" s="385"/>
      <c r="R52" s="386"/>
      <c r="S52" s="387"/>
      <c r="T52" s="41"/>
      <c r="U52" s="112"/>
      <c r="V52" s="42"/>
      <c r="W52" s="110"/>
      <c r="X52" s="111"/>
      <c r="Y52" s="110"/>
      <c r="Z52" s="110"/>
      <c r="AA52" s="111"/>
      <c r="AB52" s="111"/>
    </row>
    <row r="53" spans="1:28" ht="41" customHeight="1">
      <c r="A53" s="2"/>
      <c r="B53" s="5"/>
      <c r="C53" s="5"/>
      <c r="D53" s="4"/>
      <c r="E53" s="317" t="s">
        <v>151</v>
      </c>
      <c r="F53" s="382"/>
      <c r="G53" s="383"/>
      <c r="H53" s="382"/>
      <c r="I53" s="383"/>
      <c r="J53" s="382"/>
      <c r="K53" s="383"/>
      <c r="L53" s="382"/>
      <c r="M53" s="384"/>
      <c r="N53" s="383"/>
      <c r="O53" s="296"/>
      <c r="P53" s="298"/>
      <c r="Q53" s="385"/>
      <c r="R53" s="386"/>
      <c r="S53" s="387"/>
      <c r="T53" s="41"/>
      <c r="U53" s="112"/>
      <c r="V53" s="42"/>
      <c r="W53" s="110"/>
      <c r="X53" s="111"/>
      <c r="Y53" s="110"/>
      <c r="Z53" s="110"/>
      <c r="AA53" s="111"/>
      <c r="AB53" s="111"/>
    </row>
    <row r="54" spans="1:28" ht="41" customHeight="1">
      <c r="A54" s="2"/>
      <c r="B54" s="5"/>
      <c r="C54" s="5"/>
      <c r="D54" s="4"/>
      <c r="E54" s="317" t="s">
        <v>152</v>
      </c>
      <c r="F54" s="382"/>
      <c r="G54" s="383"/>
      <c r="H54" s="382"/>
      <c r="I54" s="383"/>
      <c r="J54" s="382"/>
      <c r="K54" s="383"/>
      <c r="L54" s="382"/>
      <c r="M54" s="384"/>
      <c r="N54" s="383"/>
      <c r="O54" s="296"/>
      <c r="P54" s="298"/>
      <c r="Q54" s="385"/>
      <c r="R54" s="386"/>
      <c r="S54" s="387"/>
      <c r="T54" s="41"/>
      <c r="U54" s="112"/>
      <c r="V54" s="42"/>
      <c r="W54" s="110"/>
      <c r="X54" s="111"/>
      <c r="Y54" s="110"/>
      <c r="Z54" s="110"/>
      <c r="AA54" s="111"/>
      <c r="AB54" s="111"/>
    </row>
    <row r="55" spans="1:28" ht="41" customHeight="1">
      <c r="A55" s="2"/>
      <c r="B55" s="5"/>
      <c r="C55" s="5"/>
      <c r="D55" s="4"/>
      <c r="E55" s="317" t="s">
        <v>153</v>
      </c>
      <c r="F55" s="382"/>
      <c r="G55" s="383"/>
      <c r="H55" s="382"/>
      <c r="I55" s="383"/>
      <c r="J55" s="382"/>
      <c r="K55" s="383"/>
      <c r="L55" s="382"/>
      <c r="M55" s="384"/>
      <c r="N55" s="383"/>
      <c r="O55" s="296"/>
      <c r="P55" s="298"/>
      <c r="Q55" s="385"/>
      <c r="R55" s="386"/>
      <c r="S55" s="387"/>
      <c r="T55" s="41"/>
      <c r="U55" s="112"/>
      <c r="V55" s="42"/>
      <c r="W55" s="110"/>
      <c r="X55" s="111"/>
      <c r="Y55" s="110"/>
      <c r="Z55" s="110"/>
      <c r="AA55" s="111"/>
      <c r="AB55" s="111"/>
    </row>
    <row r="72" spans="16:24" s="16" customFormat="1" ht="15.75" customHeight="1">
      <c r="P72" s="16" t="s">
        <v>35</v>
      </c>
      <c r="W72" s="19"/>
      <c r="X72" s="19"/>
    </row>
  </sheetData>
  <sheetProtection formatCells="0" formatColumns="0" formatRows="0" insertColumns="0" insertRows="0" insertHyperlinks="0"/>
  <mergeCells count="152">
    <mergeCell ref="F5:O5"/>
    <mergeCell ref="F6:O6"/>
    <mergeCell ref="F7:P7"/>
    <mergeCell ref="Q7:S7"/>
    <mergeCell ref="T7:U7"/>
    <mergeCell ref="V7:X7"/>
    <mergeCell ref="E2:AB2"/>
    <mergeCell ref="F4:O4"/>
    <mergeCell ref="Q4:T4"/>
    <mergeCell ref="W4:Y4"/>
    <mergeCell ref="F10:O10"/>
    <mergeCell ref="Q10:S10"/>
    <mergeCell ref="F11:O11"/>
    <mergeCell ref="Q11:S11"/>
    <mergeCell ref="F14:H14"/>
    <mergeCell ref="Q14:V14"/>
    <mergeCell ref="Y7:Z7"/>
    <mergeCell ref="AA7:AB7"/>
    <mergeCell ref="F8:O8"/>
    <mergeCell ref="Q8:S8"/>
    <mergeCell ref="F9:O9"/>
    <mergeCell ref="Q9:S9"/>
    <mergeCell ref="F13:I13"/>
    <mergeCell ref="F18:H18"/>
    <mergeCell ref="Q27:V27"/>
    <mergeCell ref="A29:C29"/>
    <mergeCell ref="B30:C30"/>
    <mergeCell ref="F15:H15"/>
    <mergeCell ref="Q15:V15"/>
    <mergeCell ref="Q16:V16"/>
    <mergeCell ref="F17:H17"/>
    <mergeCell ref="Q17:V17"/>
    <mergeCell ref="I30:O30"/>
    <mergeCell ref="Q30:U30"/>
    <mergeCell ref="F16:I16"/>
    <mergeCell ref="Q18:V18"/>
    <mergeCell ref="Q19:V19"/>
    <mergeCell ref="Q20:V20"/>
    <mergeCell ref="Q21:V21"/>
    <mergeCell ref="Q22:V22"/>
    <mergeCell ref="Q23:V23"/>
    <mergeCell ref="Q24:V24"/>
    <mergeCell ref="Q25:V25"/>
    <mergeCell ref="Q26:V26"/>
    <mergeCell ref="Q28:V28"/>
    <mergeCell ref="Y30:AB30"/>
    <mergeCell ref="F33:H33"/>
    <mergeCell ref="I33:O33"/>
    <mergeCell ref="Q33:U33"/>
    <mergeCell ref="Y33:AB33"/>
    <mergeCell ref="F34:H34"/>
    <mergeCell ref="Q34:U34"/>
    <mergeCell ref="Y34:AB34"/>
    <mergeCell ref="F31:H31"/>
    <mergeCell ref="I31:O31"/>
    <mergeCell ref="Q31:U31"/>
    <mergeCell ref="Y31:AB31"/>
    <mergeCell ref="F32:H32"/>
    <mergeCell ref="I32:O32"/>
    <mergeCell ref="Q32:U32"/>
    <mergeCell ref="Y32:AB32"/>
    <mergeCell ref="F37:H37"/>
    <mergeCell ref="I37:O37"/>
    <mergeCell ref="Q37:U37"/>
    <mergeCell ref="Y37:AB37"/>
    <mergeCell ref="F38:H38"/>
    <mergeCell ref="I38:O38"/>
    <mergeCell ref="Q38:U38"/>
    <mergeCell ref="Y38:AB38"/>
    <mergeCell ref="F35:H35"/>
    <mergeCell ref="I35:O35"/>
    <mergeCell ref="Q35:U35"/>
    <mergeCell ref="Y35:AB35"/>
    <mergeCell ref="F36:H36"/>
    <mergeCell ref="I36:O36"/>
    <mergeCell ref="Q36:U36"/>
    <mergeCell ref="Y36:AB36"/>
    <mergeCell ref="F41:H41"/>
    <mergeCell ref="I41:O41"/>
    <mergeCell ref="Q41:U41"/>
    <mergeCell ref="Y41:AB41"/>
    <mergeCell ref="F42:H42"/>
    <mergeCell ref="I42:O42"/>
    <mergeCell ref="Q42:U42"/>
    <mergeCell ref="Y42:AB42"/>
    <mergeCell ref="F39:H39"/>
    <mergeCell ref="I39:O39"/>
    <mergeCell ref="Q39:U39"/>
    <mergeCell ref="Y39:AB39"/>
    <mergeCell ref="F40:H40"/>
    <mergeCell ref="I40:O40"/>
    <mergeCell ref="Q40:U40"/>
    <mergeCell ref="Y40:AB40"/>
    <mergeCell ref="F45:H45"/>
    <mergeCell ref="I45:O45"/>
    <mergeCell ref="Q45:U45"/>
    <mergeCell ref="Y45:AB45"/>
    <mergeCell ref="F46:H46"/>
    <mergeCell ref="I46:O46"/>
    <mergeCell ref="Q46:U46"/>
    <mergeCell ref="Y46:AB46"/>
    <mergeCell ref="F43:H43"/>
    <mergeCell ref="I43:O43"/>
    <mergeCell ref="Q43:U43"/>
    <mergeCell ref="Y43:AB43"/>
    <mergeCell ref="F44:H44"/>
    <mergeCell ref="I44:O44"/>
    <mergeCell ref="Q44:U44"/>
    <mergeCell ref="Y44:AB44"/>
    <mergeCell ref="E48:P48"/>
    <mergeCell ref="Q48:S48"/>
    <mergeCell ref="T48:U48"/>
    <mergeCell ref="W48:X48"/>
    <mergeCell ref="Z48:AA48"/>
    <mergeCell ref="F49:I49"/>
    <mergeCell ref="J49:N49"/>
    <mergeCell ref="O49:P49"/>
    <mergeCell ref="Q49:S49"/>
    <mergeCell ref="T49:U49"/>
    <mergeCell ref="L52:N52"/>
    <mergeCell ref="Q52:S52"/>
    <mergeCell ref="W49:X49"/>
    <mergeCell ref="Z49:AA49"/>
    <mergeCell ref="F50:G50"/>
    <mergeCell ref="H50:I50"/>
    <mergeCell ref="J50:K50"/>
    <mergeCell ref="L50:N50"/>
    <mergeCell ref="Q50:S50"/>
    <mergeCell ref="F51:G51"/>
    <mergeCell ref="H51:I51"/>
    <mergeCell ref="J51:K51"/>
    <mergeCell ref="L51:N51"/>
    <mergeCell ref="Q51:S51"/>
    <mergeCell ref="F52:G52"/>
    <mergeCell ref="H52:I52"/>
    <mergeCell ref="J52:K52"/>
    <mergeCell ref="T51:U51"/>
    <mergeCell ref="F55:G55"/>
    <mergeCell ref="H55:I55"/>
    <mergeCell ref="J55:K55"/>
    <mergeCell ref="L55:N55"/>
    <mergeCell ref="Q55:S55"/>
    <mergeCell ref="F53:G53"/>
    <mergeCell ref="H53:I53"/>
    <mergeCell ref="J53:K53"/>
    <mergeCell ref="L53:N53"/>
    <mergeCell ref="Q53:S53"/>
    <mergeCell ref="F54:G54"/>
    <mergeCell ref="H54:I54"/>
    <mergeCell ref="J54:K54"/>
    <mergeCell ref="L54:N54"/>
    <mergeCell ref="Q54:S54"/>
  </mergeCells>
  <conditionalFormatting sqref="W31 W38:W46">
    <cfRule type="iconSet" priority="5">
      <iconSet>
        <cfvo type="percent" val="0"/>
        <cfvo type="formula" val="TODAY()"/>
        <cfvo type="formula" val="TODAY()+7"/>
      </iconSet>
    </cfRule>
  </conditionalFormatting>
  <conditionalFormatting sqref="V31 V38:V46">
    <cfRule type="iconSet" priority="6">
      <iconSet>
        <cfvo type="percent" val="0"/>
        <cfvo type="formula" val="TODAY()"/>
        <cfvo type="formula" val="TODAY()+7"/>
      </iconSet>
    </cfRule>
  </conditionalFormatting>
  <conditionalFormatting sqref="W32 W34:W37">
    <cfRule type="iconSet" priority="3">
      <iconSet>
        <cfvo type="percent" val="0"/>
        <cfvo type="formula" val="TODAY()"/>
        <cfvo type="formula" val="TODAY()+7"/>
      </iconSet>
    </cfRule>
  </conditionalFormatting>
  <conditionalFormatting sqref="V32 V34:V37">
    <cfRule type="iconSet" priority="4">
      <iconSet>
        <cfvo type="percent" val="0"/>
        <cfvo type="formula" val="TODAY()"/>
        <cfvo type="formula" val="TODAY()+7"/>
      </iconSet>
    </cfRule>
  </conditionalFormatting>
  <conditionalFormatting sqref="W33">
    <cfRule type="iconSet" priority="1">
      <iconSet>
        <cfvo type="percent" val="0"/>
        <cfvo type="formula" val="TODAY()"/>
        <cfvo type="formula" val="TODAY()+7"/>
      </iconSet>
    </cfRule>
  </conditionalFormatting>
  <conditionalFormatting sqref="V33">
    <cfRule type="iconSet" priority="2">
      <iconSet>
        <cfvo type="percent" val="0"/>
        <cfvo type="formula" val="TODAY()"/>
        <cfvo type="formula" val="TODAY()+7"/>
      </iconSet>
    </cfRule>
  </conditionalFormatting>
  <dataValidations xWindow="320" yWindow="641" count="7">
    <dataValidation type="list" allowBlank="1" showInputMessage="1" showErrorMessage="1" sqref="U4 Z4">
      <formula1>"1,2,3,4,5"</formula1>
    </dataValidation>
    <dataValidation type="list" allowBlank="1" showInputMessage="1" showErrorMessage="1" sqref="F51:L55 O51:P55">
      <formula1>"1, 2, 3, 4, 5"</formula1>
    </dataValidation>
    <dataValidation type="list" allowBlank="1" showInputMessage="1" showErrorMessage="1" sqref="F13:I13">
      <formula1>"[Choose the rationale], No proposal submitted, Proposal submitted but cost is higher than total benefits "</formula1>
    </dataValidation>
    <dataValidation type="list" allowBlank="1" showInputMessage="1" showErrorMessage="1" promptTitle="Cost - Type 1 " prompt="- Cost for OKR planning (P1)_x000d_- Cost for executing units' perks (P2)_x000d_- Cost for supporting units' perks (P2)_x000d_- Cost for implementing processes (P3)_x000d_- Cost for resources &amp; tools (P4)" sqref="P18:P22 E18">
      <formula1>"[Choose Cost - Type 1],Cost for OKR planning (P1), Cost for executing units' perks (P2), Cost for supporting units' perks (P2), Cost for implementing processes (P3), Cost for resources &amp; tools (P4) "</formula1>
    </dataValidation>
    <dataValidation type="list" allowBlank="1" showInputMessage="1" showErrorMessage="1" promptTitle="Cost - Type 2 " prompt="- Cost for risks of OKR changes (P1)_x000d_- Cost for unqualified OKR human resources (P2)_x000d_- Cost for unqualified OKR processes (P3)_x000d_- Cost for unqualifid OKR resources (P4) " sqref="E19 P23:P26 E21">
      <formula1>"[Choose Cost - Type 2],Cost for risks of OKR changes (P1), Cost for unqualified OKR human resources (P2), Cost for unqualified OKR processes (P3), Cost for unqualified OKR resources (P4)"</formula1>
    </dataValidation>
    <dataValidation type="list" allowBlank="1" showInputMessage="1" showErrorMessage="1" promptTitle="Cost - Type 3 " prompt="- Cost for risks of uncooperative individuals/units_x000d_- Cost for lost opportunity/time for other tasks  " sqref="P27:P28 E27:E28">
      <formula1>"[Choose Cost - Type 3],Cost for risks of uncooperative individuals/units, Cost for lost opportunity/time for other tasks "</formula1>
    </dataValidation>
    <dataValidation type="list" allowBlank="1" showInputMessage="1" showErrorMessage="1" sqref="T51:U51">
      <formula1>"Owner, CEO, GM, HOD "</formula1>
    </dataValidation>
  </dataValidations>
  <pageMargins left="0.35" right="0.41" top="0.41" bottom="0.35" header="0.3" footer="0.3"/>
  <headerFooter>
    <oddFooter>&amp;C&amp;"Helvetica,Regular"&amp;12&amp;K000000&amp;P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8</xdr:col>
                    <xdr:colOff>0</xdr:colOff>
                    <xdr:row>7</xdr:row>
                    <xdr:rowOff>12700</xdr:rowOff>
                  </from>
                  <to>
                    <xdr:col>9</xdr:col>
                    <xdr:colOff>127000</xdr:colOff>
                    <xdr:row>8</xdr:row>
                    <xdr:rowOff>114300</xdr:rowOff>
                  </to>
                </anchor>
              </controlPr>
            </control>
          </mc:Choice>
          <mc:Fallback/>
        </mc:AlternateContent>
        <mc:AlternateContent xmlns:mc="http://schemas.openxmlformats.org/markup-compatibility/2006">
          <mc:Choice Requires="x14">
            <control shapeId="6146" r:id="rId4" name="Check Box 2">
              <controlPr defaultSize="0" autoFill="0" autoLine="0" autoPict="0">
                <anchor moveWithCells="1">
                  <from>
                    <xdr:col>10</xdr:col>
                    <xdr:colOff>723900</xdr:colOff>
                    <xdr:row>7</xdr:row>
                    <xdr:rowOff>12700</xdr:rowOff>
                  </from>
                  <to>
                    <xdr:col>12</xdr:col>
                    <xdr:colOff>520700</xdr:colOff>
                    <xdr:row>8</xdr:row>
                    <xdr:rowOff>114300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F72"/>
  <sheetViews>
    <sheetView showGridLines="0" topLeftCell="H31" zoomScale="86" workbookViewId="0">
      <selection activeCell="L62" sqref="L62"/>
    </sheetView>
  </sheetViews>
  <sheetFormatPr baseColWidth="10" defaultColWidth="8.85546875" defaultRowHeight="15.75" customHeight="1" x14ac:dyDescent="0"/>
  <cols>
    <col min="1" max="1" width="3.140625" style="16" customWidth="1"/>
    <col min="2" max="2" width="28.5703125" style="16" customWidth="1"/>
    <col min="3" max="3" width="20.28515625" style="16" customWidth="1"/>
    <col min="4" max="4" width="9" style="16" customWidth="1"/>
    <col min="5" max="5" width="23" style="16" customWidth="1"/>
    <col min="6" max="6" width="6" style="16" customWidth="1"/>
    <col min="7" max="7" width="20.85546875" style="16" customWidth="1"/>
    <col min="8" max="8" width="8" style="16" customWidth="1"/>
    <col min="9" max="9" width="20.85546875" style="16" customWidth="1"/>
    <col min="10" max="10" width="13.7109375" style="16" customWidth="1"/>
    <col min="11" max="11" width="13.140625" style="16" customWidth="1"/>
    <col min="12" max="12" width="11.42578125" style="16" customWidth="1"/>
    <col min="13" max="13" width="8.7109375" style="16" customWidth="1"/>
    <col min="14" max="14" width="9.42578125" style="16" customWidth="1"/>
    <col min="15" max="15" width="28" style="16" customWidth="1"/>
    <col min="16" max="16" width="26.85546875" style="16" customWidth="1"/>
    <col min="17" max="17" width="8" style="16" customWidth="1"/>
    <col min="18" max="19" width="6.7109375" style="16" customWidth="1"/>
    <col min="20" max="21" width="8.42578125" style="16" customWidth="1"/>
    <col min="22" max="22" width="8.7109375" style="16" customWidth="1"/>
    <col min="23" max="23" width="9.140625" style="19" customWidth="1"/>
    <col min="24" max="24" width="7.85546875" style="19" customWidth="1"/>
    <col min="25" max="25" width="11.85546875" style="16" customWidth="1"/>
    <col min="26" max="26" width="9.140625" style="16" customWidth="1"/>
    <col min="27" max="27" width="6.85546875" style="16" customWidth="1"/>
    <col min="28" max="28" width="12.85546875" style="16" customWidth="1"/>
    <col min="29" max="29" width="18.7109375" style="16" customWidth="1"/>
    <col min="30" max="30" width="18.85546875" style="16" customWidth="1"/>
    <col min="31" max="266" width="8.85546875" style="16" customWidth="1"/>
  </cols>
  <sheetData>
    <row r="1" spans="1:29" ht="35.25" customHeight="1">
      <c r="A1" s="2"/>
      <c r="B1" s="24"/>
      <c r="C1" s="3"/>
      <c r="D1" s="5"/>
      <c r="E1" s="302"/>
      <c r="F1" s="302"/>
      <c r="G1" s="302"/>
      <c r="H1" s="302"/>
      <c r="I1" s="302"/>
      <c r="J1" s="302"/>
      <c r="K1" s="302"/>
      <c r="L1" s="302"/>
      <c r="M1" s="302"/>
      <c r="N1" s="302"/>
      <c r="O1" s="302"/>
      <c r="P1" s="302"/>
      <c r="Q1" s="302"/>
      <c r="R1" s="302"/>
      <c r="S1" s="302"/>
      <c r="T1" s="302"/>
      <c r="U1" s="302"/>
      <c r="V1" s="302"/>
      <c r="W1" s="302"/>
      <c r="X1" s="302"/>
      <c r="Y1" s="302"/>
      <c r="Z1" s="302"/>
      <c r="AA1" s="302"/>
      <c r="AB1" s="302"/>
    </row>
    <row r="2" spans="1:29" ht="50" customHeight="1">
      <c r="A2" s="2"/>
      <c r="B2" s="24"/>
      <c r="C2" s="3"/>
      <c r="D2" s="5"/>
      <c r="E2" s="505" t="s">
        <v>120</v>
      </c>
      <c r="F2" s="505"/>
      <c r="G2" s="505"/>
      <c r="H2" s="505"/>
      <c r="I2" s="505"/>
      <c r="J2" s="505"/>
      <c r="K2" s="505"/>
      <c r="L2" s="505"/>
      <c r="M2" s="505"/>
      <c r="N2" s="505"/>
      <c r="O2" s="505"/>
      <c r="P2" s="505"/>
      <c r="Q2" s="505"/>
      <c r="R2" s="505"/>
      <c r="S2" s="505"/>
      <c r="T2" s="505"/>
      <c r="U2" s="505"/>
      <c r="V2" s="505"/>
      <c r="W2" s="505"/>
      <c r="X2" s="505"/>
      <c r="Y2" s="505"/>
      <c r="Z2" s="505"/>
      <c r="AA2" s="505"/>
      <c r="AB2" s="505"/>
    </row>
    <row r="3" spans="1:29" ht="35" customHeight="1" thickBot="1">
      <c r="A3" s="2"/>
      <c r="B3" s="24"/>
      <c r="C3" s="3"/>
      <c r="D3" s="5"/>
      <c r="E3" s="302"/>
      <c r="F3" s="302"/>
      <c r="G3" s="302"/>
      <c r="H3" s="302"/>
      <c r="I3" s="302"/>
      <c r="J3" s="302"/>
      <c r="K3" s="302"/>
      <c r="L3" s="302"/>
      <c r="M3" s="302"/>
      <c r="N3" s="302"/>
      <c r="O3" s="302"/>
      <c r="P3" s="302"/>
      <c r="Q3" s="302"/>
      <c r="R3" s="302"/>
      <c r="S3" s="302"/>
      <c r="T3" s="302"/>
      <c r="U3" s="302"/>
      <c r="V3" s="302"/>
      <c r="W3" s="302"/>
      <c r="X3" s="302"/>
      <c r="Y3" s="302"/>
      <c r="Z3" s="302"/>
      <c r="AA3" s="302"/>
      <c r="AB3" s="302"/>
    </row>
    <row r="4" spans="1:29" ht="55" customHeight="1">
      <c r="A4" s="2"/>
      <c r="B4" s="3"/>
      <c r="C4" s="3"/>
      <c r="D4" s="5"/>
      <c r="E4" s="35" t="s">
        <v>121</v>
      </c>
      <c r="F4" s="506" t="s">
        <v>160</v>
      </c>
      <c r="G4" s="506"/>
      <c r="H4" s="506"/>
      <c r="I4" s="506"/>
      <c r="J4" s="506"/>
      <c r="K4" s="506"/>
      <c r="L4" s="506"/>
      <c r="M4" s="506"/>
      <c r="N4" s="506"/>
      <c r="O4" s="506"/>
      <c r="P4" s="293" t="s">
        <v>175</v>
      </c>
      <c r="Q4" s="507" t="s">
        <v>180</v>
      </c>
      <c r="R4" s="507"/>
      <c r="S4" s="507"/>
      <c r="T4" s="507"/>
      <c r="U4" s="295" t="s">
        <v>104</v>
      </c>
      <c r="V4" s="294"/>
      <c r="W4" s="507" t="s">
        <v>181</v>
      </c>
      <c r="X4" s="507"/>
      <c r="Y4" s="507"/>
      <c r="Z4" s="295" t="s">
        <v>104</v>
      </c>
      <c r="AA4" s="27"/>
      <c r="AB4" s="28"/>
    </row>
    <row r="5" spans="1:29" ht="29" customHeight="1">
      <c r="A5" s="2"/>
      <c r="B5" s="3"/>
      <c r="C5" s="3"/>
      <c r="D5" s="5"/>
      <c r="E5" s="115"/>
      <c r="F5" s="498" t="s">
        <v>122</v>
      </c>
      <c r="G5" s="498"/>
      <c r="H5" s="498"/>
      <c r="I5" s="498"/>
      <c r="J5" s="498"/>
      <c r="K5" s="498"/>
      <c r="L5" s="498"/>
      <c r="M5" s="498"/>
      <c r="N5" s="498"/>
      <c r="O5" s="498"/>
      <c r="P5" s="292"/>
      <c r="Q5" s="26"/>
      <c r="R5" s="26"/>
      <c r="S5" s="26"/>
      <c r="T5" s="26"/>
      <c r="U5" s="26"/>
      <c r="V5" s="26"/>
      <c r="W5" s="26"/>
      <c r="X5" s="26"/>
      <c r="Y5" s="26"/>
      <c r="Z5" s="26"/>
      <c r="AA5" s="26"/>
      <c r="AB5" s="29"/>
    </row>
    <row r="6" spans="1:29" ht="38" customHeight="1">
      <c r="A6" s="2"/>
      <c r="B6" s="3"/>
      <c r="C6" s="3"/>
      <c r="D6" s="5"/>
      <c r="E6" s="115"/>
      <c r="F6" s="498" t="s">
        <v>123</v>
      </c>
      <c r="G6" s="498"/>
      <c r="H6" s="498"/>
      <c r="I6" s="498"/>
      <c r="J6" s="498"/>
      <c r="K6" s="498"/>
      <c r="L6" s="498"/>
      <c r="M6" s="498"/>
      <c r="N6" s="498"/>
      <c r="O6" s="498"/>
      <c r="P6" s="292"/>
      <c r="Q6" s="26"/>
      <c r="R6" s="26"/>
      <c r="S6" s="26"/>
      <c r="T6" s="26"/>
      <c r="U6" s="26"/>
      <c r="V6" s="26"/>
      <c r="W6" s="26"/>
      <c r="X6" s="26"/>
      <c r="Y6" s="26"/>
      <c r="Z6" s="26"/>
      <c r="AA6" s="26"/>
      <c r="AB6" s="29"/>
    </row>
    <row r="7" spans="1:29" ht="28" customHeight="1">
      <c r="A7" s="2"/>
      <c r="B7" s="23"/>
      <c r="C7" s="5"/>
      <c r="D7" s="5"/>
      <c r="E7" s="313" t="s">
        <v>124</v>
      </c>
      <c r="F7" s="499" t="s">
        <v>305</v>
      </c>
      <c r="G7" s="500"/>
      <c r="H7" s="500"/>
      <c r="I7" s="500"/>
      <c r="J7" s="500"/>
      <c r="K7" s="500"/>
      <c r="L7" s="500"/>
      <c r="M7" s="500"/>
      <c r="N7" s="500"/>
      <c r="O7" s="500"/>
      <c r="P7" s="501"/>
      <c r="Q7" s="502">
        <v>1</v>
      </c>
      <c r="R7" s="503"/>
      <c r="S7" s="504"/>
      <c r="T7" s="502">
        <v>2</v>
      </c>
      <c r="U7" s="491"/>
      <c r="V7" s="490">
        <v>3</v>
      </c>
      <c r="W7" s="503"/>
      <c r="X7" s="491"/>
      <c r="Y7" s="490">
        <v>4</v>
      </c>
      <c r="Z7" s="491"/>
      <c r="AA7" s="490">
        <v>5</v>
      </c>
      <c r="AB7" s="492"/>
    </row>
    <row r="8" spans="1:29" ht="30" customHeight="1">
      <c r="A8" s="2"/>
      <c r="B8" s="23"/>
      <c r="C8" s="6"/>
      <c r="D8" s="5"/>
      <c r="E8" s="313" t="s">
        <v>125</v>
      </c>
      <c r="F8" s="493" t="s">
        <v>59</v>
      </c>
      <c r="G8" s="494"/>
      <c r="H8" s="494"/>
      <c r="I8" s="494"/>
      <c r="J8" s="494"/>
      <c r="K8" s="494"/>
      <c r="L8" s="494"/>
      <c r="M8" s="494"/>
      <c r="N8" s="494"/>
      <c r="O8" s="495"/>
      <c r="P8" s="315" t="s">
        <v>129</v>
      </c>
      <c r="Q8" s="478"/>
      <c r="R8" s="479"/>
      <c r="S8" s="480"/>
      <c r="T8" s="85"/>
      <c r="U8" s="86"/>
      <c r="V8" s="87"/>
      <c r="W8" s="349"/>
      <c r="X8" s="86"/>
      <c r="Y8" s="89"/>
      <c r="Z8" s="86"/>
      <c r="AA8" s="84"/>
      <c r="AB8" s="90"/>
    </row>
    <row r="9" spans="1:29" ht="27" customHeight="1">
      <c r="A9" s="2"/>
      <c r="B9" s="5"/>
      <c r="C9" s="5"/>
      <c r="D9" s="5"/>
      <c r="E9" s="313" t="s">
        <v>126</v>
      </c>
      <c r="F9" s="479"/>
      <c r="G9" s="479"/>
      <c r="H9" s="479"/>
      <c r="I9" s="479"/>
      <c r="J9" s="479"/>
      <c r="K9" s="479"/>
      <c r="L9" s="479"/>
      <c r="M9" s="479"/>
      <c r="N9" s="479"/>
      <c r="O9" s="480"/>
      <c r="P9" s="315" t="s">
        <v>130</v>
      </c>
      <c r="Q9" s="478"/>
      <c r="R9" s="479"/>
      <c r="S9" s="480"/>
      <c r="T9" s="85"/>
      <c r="U9" s="86"/>
      <c r="V9" s="87"/>
      <c r="W9" s="349"/>
      <c r="X9" s="86"/>
      <c r="Y9" s="89"/>
      <c r="Z9" s="86"/>
      <c r="AA9" s="84"/>
      <c r="AB9" s="90"/>
    </row>
    <row r="10" spans="1:29" ht="40" customHeight="1">
      <c r="A10" s="2"/>
      <c r="B10" s="5"/>
      <c r="C10" s="6"/>
      <c r="D10" s="5"/>
      <c r="E10" s="313" t="s">
        <v>127</v>
      </c>
      <c r="F10" s="475">
        <f>Y17</f>
        <v>0</v>
      </c>
      <c r="G10" s="476"/>
      <c r="H10" s="476"/>
      <c r="I10" s="476"/>
      <c r="J10" s="476"/>
      <c r="K10" s="476"/>
      <c r="L10" s="476"/>
      <c r="M10" s="476"/>
      <c r="N10" s="476"/>
      <c r="O10" s="477"/>
      <c r="P10" s="315" t="s">
        <v>131</v>
      </c>
      <c r="Q10" s="478"/>
      <c r="R10" s="479"/>
      <c r="S10" s="480"/>
      <c r="T10" s="85"/>
      <c r="U10" s="86"/>
      <c r="V10" s="87"/>
      <c r="W10" s="349"/>
      <c r="X10" s="86"/>
      <c r="Y10" s="89"/>
      <c r="Z10" s="86"/>
      <c r="AA10" s="84"/>
      <c r="AB10" s="90"/>
    </row>
    <row r="11" spans="1:29" ht="36" customHeight="1" thickBot="1">
      <c r="A11" s="2"/>
      <c r="B11" s="23"/>
      <c r="C11" s="5"/>
      <c r="D11" s="5"/>
      <c r="E11" s="314" t="s">
        <v>128</v>
      </c>
      <c r="F11" s="481">
        <v>43707</v>
      </c>
      <c r="G11" s="482"/>
      <c r="H11" s="482"/>
      <c r="I11" s="482"/>
      <c r="J11" s="482"/>
      <c r="K11" s="482"/>
      <c r="L11" s="482"/>
      <c r="M11" s="482"/>
      <c r="N11" s="482"/>
      <c r="O11" s="483"/>
      <c r="P11" s="316" t="s">
        <v>132</v>
      </c>
      <c r="Q11" s="484">
        <v>43738</v>
      </c>
      <c r="R11" s="485"/>
      <c r="S11" s="486"/>
      <c r="T11" s="91"/>
      <c r="U11" s="92"/>
      <c r="V11" s="93"/>
      <c r="W11" s="94"/>
      <c r="X11" s="92"/>
      <c r="Y11" s="95"/>
      <c r="Z11" s="92"/>
      <c r="AA11" s="96"/>
      <c r="AB11" s="97"/>
    </row>
    <row r="12" spans="1:29" ht="20.5" customHeight="1" thickBot="1">
      <c r="A12" s="2"/>
      <c r="B12" s="5"/>
      <c r="C12" s="6"/>
      <c r="D12" s="5"/>
      <c r="E12" s="7"/>
      <c r="F12" s="7"/>
      <c r="G12" s="7"/>
      <c r="H12" s="7"/>
      <c r="I12" s="21"/>
      <c r="J12" s="21"/>
      <c r="K12" s="21"/>
      <c r="L12" s="21"/>
      <c r="M12" s="21"/>
      <c r="N12" s="21"/>
      <c r="O12" s="21"/>
      <c r="P12" s="7"/>
      <c r="Q12" s="7"/>
      <c r="R12" s="7"/>
      <c r="S12" s="7"/>
      <c r="T12" s="7"/>
      <c r="U12" s="7"/>
      <c r="V12" s="7"/>
      <c r="W12" s="17"/>
      <c r="X12" s="17"/>
      <c r="Y12" s="7"/>
      <c r="Z12" s="7"/>
      <c r="AA12" s="21"/>
      <c r="AB12" s="21"/>
    </row>
    <row r="13" spans="1:29" ht="62" customHeight="1">
      <c r="A13" s="2"/>
      <c r="B13" s="5"/>
      <c r="C13" s="5"/>
      <c r="D13" s="5"/>
      <c r="E13" s="36" t="s">
        <v>159</v>
      </c>
      <c r="F13" s="496" t="s">
        <v>273</v>
      </c>
      <c r="G13" s="496"/>
      <c r="H13" s="496"/>
      <c r="I13" s="497"/>
      <c r="J13" s="30" t="s">
        <v>135</v>
      </c>
      <c r="K13" s="32" t="s">
        <v>133</v>
      </c>
      <c r="L13" s="33" t="s">
        <v>137</v>
      </c>
      <c r="M13" s="34" t="s">
        <v>136</v>
      </c>
      <c r="N13" s="32" t="s">
        <v>134</v>
      </c>
      <c r="O13" s="31" t="s">
        <v>138</v>
      </c>
      <c r="P13" s="36" t="s">
        <v>158</v>
      </c>
      <c r="Q13" s="231"/>
      <c r="R13" s="231"/>
      <c r="S13" s="231"/>
      <c r="T13" s="231"/>
      <c r="U13" s="231"/>
      <c r="V13" s="232"/>
      <c r="W13" s="30" t="s">
        <v>135</v>
      </c>
      <c r="X13" s="32" t="s">
        <v>133</v>
      </c>
      <c r="Y13" s="33" t="s">
        <v>137</v>
      </c>
      <c r="Z13" s="34" t="s">
        <v>136</v>
      </c>
      <c r="AA13" s="32" t="s">
        <v>134</v>
      </c>
      <c r="AB13" s="31" t="s">
        <v>138</v>
      </c>
    </row>
    <row r="14" spans="1:29" ht="40" customHeight="1">
      <c r="A14" s="2"/>
      <c r="B14" s="5"/>
      <c r="C14" s="5"/>
      <c r="D14" s="5"/>
      <c r="E14" s="48" t="s">
        <v>140</v>
      </c>
      <c r="F14" s="469"/>
      <c r="G14" s="470"/>
      <c r="H14" s="470"/>
      <c r="I14" s="325" t="s">
        <v>35</v>
      </c>
      <c r="J14" s="235"/>
      <c r="K14" s="139"/>
      <c r="L14" s="240"/>
      <c r="M14" s="46"/>
      <c r="N14" s="44"/>
      <c r="O14" s="140"/>
      <c r="P14" s="48" t="s">
        <v>157</v>
      </c>
      <c r="Q14" s="487" t="str">
        <f>F7</f>
        <v>(Eg) Recruit Director of Marketing</v>
      </c>
      <c r="R14" s="488"/>
      <c r="S14" s="488"/>
      <c r="T14" s="488"/>
      <c r="U14" s="488"/>
      <c r="V14" s="489"/>
      <c r="W14" s="49"/>
      <c r="X14" s="50"/>
      <c r="Y14" s="133"/>
      <c r="Z14" s="52"/>
      <c r="AA14" s="53"/>
      <c r="AB14" s="134"/>
    </row>
    <row r="15" spans="1:29" ht="36" customHeight="1">
      <c r="A15" s="2"/>
      <c r="B15" s="23"/>
      <c r="C15" s="6"/>
      <c r="D15" s="5"/>
      <c r="E15" s="43" t="s">
        <v>141</v>
      </c>
      <c r="F15" s="452"/>
      <c r="G15" s="453"/>
      <c r="H15" s="453"/>
      <c r="I15" s="325"/>
      <c r="J15" s="235"/>
      <c r="K15" s="45"/>
      <c r="L15" s="241"/>
      <c r="M15" s="46"/>
      <c r="N15" s="44"/>
      <c r="O15" s="47"/>
      <c r="P15" s="48" t="s">
        <v>141</v>
      </c>
      <c r="Q15" s="454"/>
      <c r="R15" s="455"/>
      <c r="S15" s="455"/>
      <c r="T15" s="455"/>
      <c r="U15" s="455"/>
      <c r="V15" s="456"/>
      <c r="W15" s="49"/>
      <c r="X15" s="50"/>
      <c r="Y15" s="51"/>
      <c r="Z15" s="52"/>
      <c r="AA15" s="53"/>
      <c r="AB15" s="54"/>
    </row>
    <row r="16" spans="1:29" ht="31" customHeight="1">
      <c r="A16" s="2"/>
      <c r="B16" s="8"/>
      <c r="C16" s="5"/>
      <c r="D16" s="5"/>
      <c r="E16" s="55" t="s">
        <v>142</v>
      </c>
      <c r="F16" s="469"/>
      <c r="G16" s="470"/>
      <c r="H16" s="470"/>
      <c r="I16" s="471"/>
      <c r="J16" s="235"/>
      <c r="K16" s="135"/>
      <c r="L16" s="242"/>
      <c r="M16" s="136"/>
      <c r="N16" s="137"/>
      <c r="O16" s="138"/>
      <c r="P16" s="55" t="s">
        <v>156</v>
      </c>
      <c r="Q16" s="457"/>
      <c r="R16" s="458"/>
      <c r="S16" s="458"/>
      <c r="T16" s="458"/>
      <c r="U16" s="458"/>
      <c r="V16" s="459"/>
      <c r="W16" s="49"/>
      <c r="X16" s="50"/>
      <c r="Y16" s="60"/>
      <c r="Z16" s="56"/>
      <c r="AA16" s="141"/>
      <c r="AB16" s="142"/>
      <c r="AC16" s="98"/>
    </row>
    <row r="17" spans="1:29" ht="31" customHeight="1">
      <c r="A17" s="2"/>
      <c r="C17" s="5"/>
      <c r="D17" s="5"/>
      <c r="E17" s="57" t="s">
        <v>155</v>
      </c>
      <c r="F17" s="452"/>
      <c r="G17" s="453"/>
      <c r="H17" s="453"/>
      <c r="I17" s="325"/>
      <c r="J17" s="235"/>
      <c r="K17" s="45"/>
      <c r="L17" s="241"/>
      <c r="M17" s="46"/>
      <c r="N17" s="44"/>
      <c r="O17" s="47"/>
      <c r="P17" s="57" t="s">
        <v>155</v>
      </c>
      <c r="Q17" s="460"/>
      <c r="R17" s="461"/>
      <c r="S17" s="461"/>
      <c r="T17" s="461"/>
      <c r="U17" s="461"/>
      <c r="V17" s="462"/>
      <c r="W17" s="58"/>
      <c r="X17" s="59"/>
      <c r="Y17" s="339"/>
      <c r="Z17" s="381"/>
      <c r="AA17" s="233"/>
      <c r="AB17" s="340"/>
    </row>
    <row r="18" spans="1:29" ht="53" customHeight="1">
      <c r="A18" s="2"/>
      <c r="B18" s="308"/>
      <c r="C18" s="9"/>
      <c r="D18" s="5"/>
      <c r="E18" s="309" t="s">
        <v>227</v>
      </c>
      <c r="F18" s="444"/>
      <c r="G18" s="445"/>
      <c r="H18" s="445"/>
      <c r="I18" s="325"/>
      <c r="J18" s="235"/>
      <c r="K18" s="45"/>
      <c r="L18" s="241"/>
      <c r="M18" s="46"/>
      <c r="N18" s="44"/>
      <c r="O18" s="47"/>
      <c r="P18" s="309" t="s">
        <v>227</v>
      </c>
      <c r="Q18" s="446"/>
      <c r="R18" s="447"/>
      <c r="S18" s="447"/>
      <c r="T18" s="447"/>
      <c r="U18" s="447"/>
      <c r="V18" s="448"/>
      <c r="W18" s="234"/>
      <c r="X18" s="59"/>
      <c r="Y18" s="60"/>
      <c r="Z18" s="56"/>
      <c r="AA18" s="141"/>
      <c r="AB18" s="143"/>
    </row>
    <row r="19" spans="1:29" ht="42" customHeight="1">
      <c r="A19" s="2"/>
      <c r="B19" s="308"/>
      <c r="C19" s="9"/>
      <c r="D19" s="5"/>
      <c r="E19" s="309" t="s">
        <v>228</v>
      </c>
      <c r="F19" s="129"/>
      <c r="G19" s="67"/>
      <c r="H19" s="63"/>
      <c r="I19" s="325"/>
      <c r="J19" s="235"/>
      <c r="K19" s="45"/>
      <c r="L19" s="241"/>
      <c r="M19" s="46"/>
      <c r="N19" s="44"/>
      <c r="O19" s="47"/>
      <c r="P19" s="309"/>
      <c r="Q19" s="472"/>
      <c r="R19" s="473"/>
      <c r="S19" s="473"/>
      <c r="T19" s="473"/>
      <c r="U19" s="473"/>
      <c r="V19" s="474"/>
      <c r="W19" s="234"/>
      <c r="X19" s="59"/>
      <c r="Y19" s="60"/>
      <c r="Z19" s="56"/>
      <c r="AA19" s="64"/>
      <c r="AB19" s="61"/>
    </row>
    <row r="20" spans="1:29" ht="42" customHeight="1">
      <c r="A20" s="2"/>
      <c r="B20" s="308"/>
      <c r="C20" s="9"/>
      <c r="D20" s="5"/>
      <c r="E20" s="309"/>
      <c r="F20" s="129"/>
      <c r="G20" s="67"/>
      <c r="H20" s="63"/>
      <c r="I20" s="325"/>
      <c r="J20" s="235"/>
      <c r="K20" s="45"/>
      <c r="L20" s="241"/>
      <c r="M20" s="46"/>
      <c r="N20" s="44"/>
      <c r="O20" s="47"/>
      <c r="P20" s="309"/>
      <c r="Q20" s="472"/>
      <c r="R20" s="473"/>
      <c r="S20" s="473"/>
      <c r="T20" s="473"/>
      <c r="U20" s="473"/>
      <c r="V20" s="474"/>
      <c r="W20" s="234"/>
      <c r="X20" s="59"/>
      <c r="Y20" s="60"/>
      <c r="Z20" s="56"/>
      <c r="AA20" s="64"/>
      <c r="AB20" s="61"/>
    </row>
    <row r="21" spans="1:29" ht="42" customHeight="1">
      <c r="A21" s="2"/>
      <c r="B21" s="308"/>
      <c r="C21" s="9"/>
      <c r="D21" s="5"/>
      <c r="E21" s="309"/>
      <c r="F21" s="129"/>
      <c r="G21" s="67"/>
      <c r="H21" s="63"/>
      <c r="I21" s="325"/>
      <c r="J21" s="235"/>
      <c r="K21" s="45"/>
      <c r="L21" s="241"/>
      <c r="M21" s="46"/>
      <c r="N21" s="44"/>
      <c r="O21" s="47"/>
      <c r="P21" s="309"/>
      <c r="Q21" s="446"/>
      <c r="R21" s="447"/>
      <c r="S21" s="447"/>
      <c r="T21" s="447"/>
      <c r="U21" s="447"/>
      <c r="V21" s="448"/>
      <c r="W21" s="234"/>
      <c r="X21" s="59"/>
      <c r="Y21" s="60"/>
      <c r="Z21" s="56"/>
      <c r="AA21" s="64"/>
      <c r="AB21" s="61"/>
    </row>
    <row r="22" spans="1:29" ht="42" customHeight="1">
      <c r="A22" s="2"/>
      <c r="B22" s="308"/>
      <c r="C22" s="9"/>
      <c r="D22" s="5"/>
      <c r="E22" s="309"/>
      <c r="F22" s="129"/>
      <c r="G22" s="67"/>
      <c r="H22" s="63"/>
      <c r="I22" s="325"/>
      <c r="J22" s="235"/>
      <c r="K22" s="45"/>
      <c r="L22" s="241"/>
      <c r="M22" s="46"/>
      <c r="N22" s="44"/>
      <c r="O22" s="47"/>
      <c r="P22" s="309"/>
      <c r="Q22" s="446"/>
      <c r="R22" s="447"/>
      <c r="S22" s="447"/>
      <c r="T22" s="447"/>
      <c r="U22" s="447"/>
      <c r="V22" s="448"/>
      <c r="W22" s="234"/>
      <c r="X22" s="59"/>
      <c r="Y22" s="60"/>
      <c r="Z22" s="56"/>
      <c r="AA22" s="64"/>
      <c r="AB22" s="61"/>
    </row>
    <row r="23" spans="1:29" ht="42" customHeight="1">
      <c r="A23" s="2"/>
      <c r="B23" s="308"/>
      <c r="C23" s="9"/>
      <c r="D23" s="5"/>
      <c r="E23" s="309"/>
      <c r="F23" s="129"/>
      <c r="G23" s="67"/>
      <c r="H23" s="63"/>
      <c r="I23" s="325"/>
      <c r="J23" s="235"/>
      <c r="K23" s="45"/>
      <c r="L23" s="241"/>
      <c r="M23" s="46"/>
      <c r="N23" s="44"/>
      <c r="O23" s="47"/>
      <c r="P23" s="309" t="s">
        <v>228</v>
      </c>
      <c r="Q23" s="446"/>
      <c r="R23" s="447"/>
      <c r="S23" s="447"/>
      <c r="T23" s="447"/>
      <c r="U23" s="447"/>
      <c r="V23" s="448"/>
      <c r="W23" s="58"/>
      <c r="X23" s="341"/>
      <c r="Y23" s="380"/>
      <c r="Z23" s="56"/>
      <c r="AA23" s="64"/>
      <c r="AB23" s="61"/>
    </row>
    <row r="24" spans="1:29" ht="42" customHeight="1">
      <c r="A24" s="2"/>
      <c r="B24" s="308"/>
      <c r="C24" s="9"/>
      <c r="D24" s="5"/>
      <c r="E24" s="309"/>
      <c r="F24" s="129"/>
      <c r="G24" s="67"/>
      <c r="H24" s="63"/>
      <c r="I24" s="325"/>
      <c r="J24" s="235"/>
      <c r="K24" s="45"/>
      <c r="L24" s="241"/>
      <c r="M24" s="46"/>
      <c r="N24" s="44"/>
      <c r="O24" s="47"/>
      <c r="P24" s="309"/>
      <c r="Q24" s="446"/>
      <c r="R24" s="447"/>
      <c r="S24" s="447"/>
      <c r="T24" s="447"/>
      <c r="U24" s="447"/>
      <c r="V24" s="448"/>
      <c r="W24" s="58"/>
      <c r="X24" s="341"/>
      <c r="Y24" s="60"/>
      <c r="Z24" s="56"/>
      <c r="AA24" s="64"/>
      <c r="AB24" s="61"/>
    </row>
    <row r="25" spans="1:29" ht="42" customHeight="1">
      <c r="A25" s="2"/>
      <c r="B25" s="308"/>
      <c r="C25" s="9"/>
      <c r="D25" s="5"/>
      <c r="E25" s="309"/>
      <c r="F25" s="129"/>
      <c r="G25" s="67"/>
      <c r="H25" s="63"/>
      <c r="I25" s="325"/>
      <c r="J25" s="235"/>
      <c r="K25" s="45"/>
      <c r="L25" s="241"/>
      <c r="M25" s="46"/>
      <c r="N25" s="44"/>
      <c r="O25" s="47"/>
      <c r="P25" s="309"/>
      <c r="Q25" s="446"/>
      <c r="R25" s="447"/>
      <c r="S25" s="447"/>
      <c r="T25" s="447"/>
      <c r="U25" s="447"/>
      <c r="V25" s="448"/>
      <c r="W25" s="58"/>
      <c r="X25" s="341"/>
      <c r="Y25" s="60"/>
      <c r="Z25" s="56"/>
      <c r="AA25" s="64"/>
      <c r="AB25" s="61"/>
    </row>
    <row r="26" spans="1:29" ht="42" customHeight="1">
      <c r="A26" s="2"/>
      <c r="B26" s="308"/>
      <c r="C26" s="9"/>
      <c r="D26" s="5"/>
      <c r="E26" s="309"/>
      <c r="F26" s="129"/>
      <c r="G26" s="67"/>
      <c r="H26" s="63"/>
      <c r="I26" s="325"/>
      <c r="J26" s="235"/>
      <c r="K26" s="45"/>
      <c r="L26" s="241"/>
      <c r="M26" s="46"/>
      <c r="N26" s="44"/>
      <c r="O26" s="47"/>
      <c r="P26" s="309"/>
      <c r="Q26" s="446"/>
      <c r="R26" s="447"/>
      <c r="S26" s="447"/>
      <c r="T26" s="447"/>
      <c r="U26" s="447"/>
      <c r="V26" s="448"/>
      <c r="W26" s="58"/>
      <c r="X26" s="59"/>
      <c r="Y26" s="60"/>
      <c r="Z26" s="56"/>
      <c r="AA26" s="64"/>
      <c r="AB26" s="61"/>
    </row>
    <row r="27" spans="1:29" ht="42" customHeight="1">
      <c r="A27" s="2"/>
      <c r="B27" s="308"/>
      <c r="C27" s="9"/>
      <c r="D27" s="5"/>
      <c r="E27" s="309" t="s">
        <v>229</v>
      </c>
      <c r="F27" s="129"/>
      <c r="G27" s="67"/>
      <c r="H27" s="63"/>
      <c r="I27" s="325"/>
      <c r="J27" s="235"/>
      <c r="K27" s="45"/>
      <c r="L27" s="241"/>
      <c r="M27" s="46"/>
      <c r="N27" s="44"/>
      <c r="O27" s="47"/>
      <c r="P27" s="309" t="s">
        <v>229</v>
      </c>
      <c r="Q27" s="446"/>
      <c r="R27" s="447"/>
      <c r="S27" s="447"/>
      <c r="T27" s="447"/>
      <c r="U27" s="447"/>
      <c r="V27" s="448"/>
      <c r="W27" s="58"/>
      <c r="X27" s="59"/>
      <c r="Y27" s="60"/>
      <c r="Z27" s="56"/>
      <c r="AA27" s="141"/>
      <c r="AB27" s="144"/>
    </row>
    <row r="28" spans="1:29" ht="48" customHeight="1">
      <c r="A28" s="2"/>
      <c r="B28" s="308"/>
      <c r="C28" s="9"/>
      <c r="D28" s="5"/>
      <c r="E28" s="309"/>
      <c r="F28" s="129"/>
      <c r="G28" s="67"/>
      <c r="H28" s="63"/>
      <c r="I28" s="325"/>
      <c r="J28" s="235"/>
      <c r="K28" s="45"/>
      <c r="L28" s="241"/>
      <c r="M28" s="46"/>
      <c r="N28" s="44"/>
      <c r="O28" s="47"/>
      <c r="P28" s="309"/>
      <c r="Q28" s="446"/>
      <c r="R28" s="447"/>
      <c r="S28" s="447"/>
      <c r="T28" s="447"/>
      <c r="U28" s="447"/>
      <c r="V28" s="448"/>
      <c r="W28" s="58"/>
      <c r="X28" s="59"/>
      <c r="Y28" s="60"/>
      <c r="Z28" s="56"/>
      <c r="AA28" s="141"/>
      <c r="AB28" s="144"/>
    </row>
    <row r="29" spans="1:29" ht="33" customHeight="1">
      <c r="A29" s="449"/>
      <c r="B29" s="450"/>
      <c r="C29" s="450"/>
      <c r="D29" s="5"/>
      <c r="E29" s="119" t="s">
        <v>139</v>
      </c>
      <c r="F29" s="13"/>
      <c r="G29" s="13"/>
      <c r="H29" s="13"/>
      <c r="I29" s="21"/>
      <c r="J29" s="21"/>
      <c r="K29" s="21"/>
      <c r="L29" s="21"/>
      <c r="M29" s="21"/>
      <c r="N29" s="21"/>
      <c r="O29" s="21"/>
      <c r="P29" s="13"/>
      <c r="Q29" s="13"/>
      <c r="R29" s="13"/>
      <c r="S29" s="13"/>
      <c r="T29" s="13"/>
      <c r="U29" s="13"/>
      <c r="V29" s="13"/>
      <c r="W29" s="18"/>
      <c r="X29" s="18"/>
      <c r="Y29" s="13"/>
      <c r="Z29" s="13"/>
      <c r="AA29" s="21"/>
      <c r="AB29" s="21"/>
    </row>
    <row r="30" spans="1:29" ht="46" customHeight="1">
      <c r="B30" s="451"/>
      <c r="C30" s="451"/>
      <c r="D30" s="5"/>
      <c r="E30" s="122" t="s">
        <v>163</v>
      </c>
      <c r="F30" s="99"/>
      <c r="G30" s="99"/>
      <c r="H30" s="99"/>
      <c r="I30" s="463" t="s">
        <v>164</v>
      </c>
      <c r="J30" s="464"/>
      <c r="K30" s="464"/>
      <c r="L30" s="464"/>
      <c r="M30" s="464"/>
      <c r="N30" s="464"/>
      <c r="O30" s="465"/>
      <c r="P30" s="121" t="s">
        <v>165</v>
      </c>
      <c r="Q30" s="466" t="s">
        <v>166</v>
      </c>
      <c r="R30" s="467"/>
      <c r="S30" s="467"/>
      <c r="T30" s="467"/>
      <c r="U30" s="468"/>
      <c r="V30" s="120" t="s">
        <v>167</v>
      </c>
      <c r="W30" s="120" t="s">
        <v>168</v>
      </c>
      <c r="X30" s="120" t="s">
        <v>169</v>
      </c>
      <c r="Y30" s="433" t="s">
        <v>170</v>
      </c>
      <c r="Z30" s="434"/>
      <c r="AA30" s="434"/>
      <c r="AB30" s="435"/>
      <c r="AC30" s="20"/>
    </row>
    <row r="31" spans="1:29" ht="64" customHeight="1">
      <c r="A31" s="2"/>
      <c r="B31" s="10"/>
      <c r="C31" s="11"/>
      <c r="D31" s="5"/>
      <c r="E31" s="101" t="s">
        <v>156</v>
      </c>
      <c r="F31" s="436">
        <f>Q16</f>
        <v>0</v>
      </c>
      <c r="G31" s="437"/>
      <c r="H31" s="437"/>
      <c r="I31" s="438"/>
      <c r="J31" s="439"/>
      <c r="K31" s="439"/>
      <c r="L31" s="439"/>
      <c r="M31" s="439"/>
      <c r="N31" s="439"/>
      <c r="O31" s="440"/>
      <c r="P31" s="102"/>
      <c r="Q31" s="414"/>
      <c r="R31" s="415"/>
      <c r="S31" s="415"/>
      <c r="T31" s="415"/>
      <c r="U31" s="416"/>
      <c r="V31" s="113"/>
      <c r="W31" s="113"/>
      <c r="X31" s="104"/>
      <c r="Y31" s="414"/>
      <c r="Z31" s="415"/>
      <c r="AA31" s="415"/>
      <c r="AB31" s="416"/>
      <c r="AC31" s="100"/>
    </row>
    <row r="32" spans="1:29" ht="35" customHeight="1">
      <c r="A32" s="2"/>
      <c r="B32" s="13"/>
      <c r="C32" s="11"/>
      <c r="D32" s="5"/>
      <c r="E32" s="105" t="s">
        <v>143</v>
      </c>
      <c r="F32" s="412"/>
      <c r="G32" s="431"/>
      <c r="H32" s="431"/>
      <c r="I32" s="414"/>
      <c r="J32" s="415"/>
      <c r="K32" s="415"/>
      <c r="L32" s="415"/>
      <c r="M32" s="415"/>
      <c r="N32" s="415"/>
      <c r="O32" s="416"/>
      <c r="P32" s="104"/>
      <c r="Q32" s="417"/>
      <c r="R32" s="418"/>
      <c r="S32" s="418"/>
      <c r="T32" s="418"/>
      <c r="U32" s="419"/>
      <c r="V32" s="114"/>
      <c r="W32" s="114"/>
      <c r="X32" s="104"/>
      <c r="Y32" s="441"/>
      <c r="Z32" s="442"/>
      <c r="AA32" s="442"/>
      <c r="AB32" s="443"/>
      <c r="AC32" s="20"/>
    </row>
    <row r="33" spans="1:266" ht="35" customHeight="1">
      <c r="A33" s="2"/>
      <c r="B33" s="10"/>
      <c r="C33" s="11"/>
      <c r="D33" s="5"/>
      <c r="E33" s="131" t="s">
        <v>171</v>
      </c>
      <c r="F33" s="432"/>
      <c r="G33" s="432"/>
      <c r="H33" s="432"/>
      <c r="I33" s="414"/>
      <c r="J33" s="415"/>
      <c r="K33" s="415"/>
      <c r="L33" s="415"/>
      <c r="M33" s="415"/>
      <c r="N33" s="415"/>
      <c r="O33" s="416"/>
      <c r="P33" s="104"/>
      <c r="Q33" s="417"/>
      <c r="R33" s="418"/>
      <c r="S33" s="418"/>
      <c r="T33" s="418"/>
      <c r="U33" s="419"/>
      <c r="V33" s="114"/>
      <c r="W33" s="114"/>
      <c r="X33" s="104"/>
      <c r="Y33" s="420"/>
      <c r="Z33" s="421"/>
      <c r="AA33" s="421"/>
      <c r="AB33" s="422"/>
      <c r="AC33" s="20"/>
    </row>
    <row r="34" spans="1:266" ht="35" customHeight="1">
      <c r="A34" s="2"/>
      <c r="B34" s="10"/>
      <c r="C34" s="11"/>
      <c r="D34" s="5"/>
      <c r="E34" s="132" t="s">
        <v>172</v>
      </c>
      <c r="F34" s="432"/>
      <c r="G34" s="432"/>
      <c r="H34" s="432"/>
      <c r="P34" s="104"/>
      <c r="Q34" s="417"/>
      <c r="R34" s="418"/>
      <c r="S34" s="418"/>
      <c r="T34" s="418"/>
      <c r="U34" s="419"/>
      <c r="V34" s="114"/>
      <c r="W34" s="114"/>
      <c r="X34" s="104"/>
      <c r="Y34" s="420"/>
      <c r="Z34" s="421"/>
      <c r="AA34" s="421"/>
      <c r="AB34" s="422"/>
      <c r="AC34" s="20"/>
    </row>
    <row r="35" spans="1:266" ht="35" customHeight="1">
      <c r="A35" s="2"/>
      <c r="B35" s="10"/>
      <c r="C35" s="11"/>
      <c r="D35" s="5"/>
      <c r="E35" s="105" t="s">
        <v>154</v>
      </c>
      <c r="F35" s="412"/>
      <c r="G35" s="431"/>
      <c r="H35" s="431"/>
      <c r="I35" s="414"/>
      <c r="J35" s="415"/>
      <c r="K35" s="415"/>
      <c r="L35" s="415"/>
      <c r="M35" s="415"/>
      <c r="N35" s="415"/>
      <c r="O35" s="416"/>
      <c r="P35" s="104"/>
      <c r="Q35" s="417"/>
      <c r="R35" s="418"/>
      <c r="S35" s="418"/>
      <c r="T35" s="418"/>
      <c r="U35" s="419"/>
      <c r="V35" s="114"/>
      <c r="W35" s="114"/>
      <c r="X35" s="104"/>
      <c r="Y35" s="417"/>
      <c r="Z35" s="418"/>
      <c r="AA35" s="418"/>
      <c r="AB35" s="419"/>
      <c r="AC35" s="20"/>
    </row>
    <row r="36" spans="1:266" ht="35" customHeight="1">
      <c r="A36" s="2"/>
      <c r="B36" s="10"/>
      <c r="C36" s="11"/>
      <c r="D36" s="5"/>
      <c r="E36" s="131" t="s">
        <v>173</v>
      </c>
      <c r="F36" s="432"/>
      <c r="G36" s="432"/>
      <c r="H36" s="432"/>
      <c r="I36" s="417"/>
      <c r="J36" s="418"/>
      <c r="K36" s="418"/>
      <c r="L36" s="418"/>
      <c r="M36" s="418"/>
      <c r="N36" s="418"/>
      <c r="O36" s="419"/>
      <c r="P36" s="104"/>
      <c r="Q36" s="417"/>
      <c r="R36" s="418"/>
      <c r="S36" s="418"/>
      <c r="T36" s="418"/>
      <c r="U36" s="419"/>
      <c r="V36" s="114"/>
      <c r="W36" s="114"/>
      <c r="X36" s="104"/>
      <c r="Y36" s="420"/>
      <c r="Z36" s="421"/>
      <c r="AA36" s="421"/>
      <c r="AB36" s="422"/>
      <c r="AC36" s="20"/>
    </row>
    <row r="37" spans="1:266" ht="35" customHeight="1">
      <c r="A37" s="2"/>
      <c r="B37" s="10"/>
      <c r="C37" s="11"/>
      <c r="D37" s="5"/>
      <c r="E37" s="130"/>
      <c r="F37" s="428"/>
      <c r="G37" s="429"/>
      <c r="H37" s="430"/>
      <c r="I37" s="417"/>
      <c r="J37" s="418"/>
      <c r="K37" s="418"/>
      <c r="L37" s="418"/>
      <c r="M37" s="418"/>
      <c r="N37" s="418"/>
      <c r="O37" s="419"/>
      <c r="P37" s="104"/>
      <c r="Q37" s="417"/>
      <c r="R37" s="418"/>
      <c r="S37" s="418"/>
      <c r="T37" s="418"/>
      <c r="U37" s="419"/>
      <c r="V37" s="114"/>
      <c r="W37" s="114"/>
      <c r="X37" s="104"/>
      <c r="Y37" s="420"/>
      <c r="Z37" s="421"/>
      <c r="AA37" s="421"/>
      <c r="AB37" s="422"/>
      <c r="AC37" s="20"/>
    </row>
    <row r="38" spans="1:266" ht="35" hidden="1" customHeight="1">
      <c r="A38" s="2"/>
      <c r="B38" s="10"/>
      <c r="C38" s="11"/>
      <c r="D38" s="5"/>
      <c r="E38" s="105" t="s">
        <v>43</v>
      </c>
      <c r="F38" s="412" t="s">
        <v>83</v>
      </c>
      <c r="G38" s="413"/>
      <c r="H38" s="413"/>
      <c r="I38" s="414"/>
      <c r="J38" s="415"/>
      <c r="K38" s="415"/>
      <c r="L38" s="415"/>
      <c r="M38" s="415"/>
      <c r="N38" s="415"/>
      <c r="O38" s="416"/>
      <c r="P38" s="104"/>
      <c r="Q38" s="417"/>
      <c r="R38" s="418"/>
      <c r="S38" s="418"/>
      <c r="T38" s="418"/>
      <c r="U38" s="419"/>
      <c r="V38" s="106"/>
      <c r="W38" s="106"/>
      <c r="X38" s="104"/>
      <c r="Y38" s="417"/>
      <c r="Z38" s="418"/>
      <c r="AA38" s="418"/>
      <c r="AB38" s="419"/>
      <c r="AC38" s="20"/>
    </row>
    <row r="39" spans="1:266" ht="35" hidden="1" customHeight="1">
      <c r="A39" s="2"/>
      <c r="B39" s="10"/>
      <c r="C39" s="11"/>
      <c r="D39" s="5"/>
      <c r="E39" s="130"/>
      <c r="F39" s="423"/>
      <c r="G39" s="424"/>
      <c r="H39" s="425"/>
      <c r="I39" s="417"/>
      <c r="J39" s="418"/>
      <c r="K39" s="418"/>
      <c r="L39" s="418"/>
      <c r="M39" s="418"/>
      <c r="N39" s="418"/>
      <c r="O39" s="419"/>
      <c r="P39" s="104"/>
      <c r="Q39" s="417"/>
      <c r="R39" s="418"/>
      <c r="S39" s="418"/>
      <c r="T39" s="418"/>
      <c r="U39" s="419"/>
      <c r="V39" s="106"/>
      <c r="W39" s="106"/>
      <c r="X39" s="104"/>
      <c r="Y39" s="420"/>
      <c r="Z39" s="421"/>
      <c r="AA39" s="421"/>
      <c r="AB39" s="422"/>
      <c r="AC39" s="20"/>
    </row>
    <row r="40" spans="1:266" ht="35" hidden="1" customHeight="1">
      <c r="A40" s="2"/>
      <c r="B40" s="10"/>
      <c r="C40" s="11"/>
      <c r="D40" s="5"/>
      <c r="E40" s="107" t="s">
        <v>44</v>
      </c>
      <c r="F40" s="426" t="s">
        <v>84</v>
      </c>
      <c r="G40" s="427"/>
      <c r="H40" s="427"/>
      <c r="I40" s="414"/>
      <c r="J40" s="415"/>
      <c r="K40" s="415"/>
      <c r="L40" s="415"/>
      <c r="M40" s="415"/>
      <c r="N40" s="415"/>
      <c r="O40" s="416"/>
      <c r="P40" s="104"/>
      <c r="Q40" s="417"/>
      <c r="R40" s="418"/>
      <c r="S40" s="418"/>
      <c r="T40" s="418"/>
      <c r="U40" s="419"/>
      <c r="V40" s="103"/>
      <c r="W40" s="103"/>
      <c r="X40" s="104"/>
      <c r="Y40" s="420"/>
      <c r="Z40" s="421"/>
      <c r="AA40" s="421"/>
      <c r="AB40" s="422"/>
      <c r="AC40" s="20"/>
    </row>
    <row r="41" spans="1:266" ht="35" hidden="1" customHeight="1">
      <c r="A41" s="2"/>
      <c r="B41" s="10"/>
      <c r="C41" s="11"/>
      <c r="D41" s="5"/>
      <c r="E41" s="105" t="s">
        <v>45</v>
      </c>
      <c r="F41" s="412" t="s">
        <v>85</v>
      </c>
      <c r="G41" s="412"/>
      <c r="H41" s="412"/>
      <c r="I41" s="414"/>
      <c r="J41" s="415"/>
      <c r="K41" s="415"/>
      <c r="L41" s="415"/>
      <c r="M41" s="415"/>
      <c r="N41" s="415"/>
      <c r="O41" s="416"/>
      <c r="P41" s="104"/>
      <c r="Q41" s="417"/>
      <c r="R41" s="418"/>
      <c r="S41" s="418"/>
      <c r="T41" s="418"/>
      <c r="U41" s="419"/>
      <c r="V41" s="106"/>
      <c r="W41" s="106"/>
      <c r="X41" s="104"/>
      <c r="Y41" s="420"/>
      <c r="Z41" s="421"/>
      <c r="AA41" s="421"/>
      <c r="AB41" s="422"/>
      <c r="AC41" s="20"/>
    </row>
    <row r="42" spans="1:266" ht="35" hidden="1" customHeight="1">
      <c r="A42" s="2"/>
      <c r="B42" s="5"/>
      <c r="C42" s="14"/>
      <c r="D42" s="5"/>
      <c r="E42" s="130"/>
      <c r="F42" s="423"/>
      <c r="G42" s="424"/>
      <c r="H42" s="425"/>
      <c r="I42" s="417"/>
      <c r="J42" s="418"/>
      <c r="K42" s="418"/>
      <c r="L42" s="418"/>
      <c r="M42" s="418"/>
      <c r="N42" s="418"/>
      <c r="O42" s="419"/>
      <c r="P42" s="104"/>
      <c r="Q42" s="417"/>
      <c r="R42" s="418"/>
      <c r="S42" s="418"/>
      <c r="T42" s="418"/>
      <c r="U42" s="419"/>
      <c r="V42" s="106"/>
      <c r="W42" s="106"/>
      <c r="X42" s="104"/>
      <c r="Y42" s="420"/>
      <c r="Z42" s="421"/>
      <c r="AA42" s="421"/>
      <c r="AB42" s="422"/>
      <c r="AC42" s="20"/>
    </row>
    <row r="43" spans="1:266" ht="35" hidden="1" customHeight="1">
      <c r="A43" s="2"/>
      <c r="B43" s="12"/>
      <c r="C43" s="14"/>
      <c r="D43" s="5"/>
      <c r="E43" s="105" t="s">
        <v>46</v>
      </c>
      <c r="F43" s="412" t="s">
        <v>86</v>
      </c>
      <c r="G43" s="413"/>
      <c r="H43" s="413"/>
      <c r="I43" s="414"/>
      <c r="J43" s="415"/>
      <c r="K43" s="415"/>
      <c r="L43" s="415"/>
      <c r="M43" s="415"/>
      <c r="N43" s="415"/>
      <c r="O43" s="416"/>
      <c r="P43" s="104"/>
      <c r="Q43" s="417"/>
      <c r="R43" s="418"/>
      <c r="S43" s="418"/>
      <c r="T43" s="418"/>
      <c r="U43" s="419"/>
      <c r="V43" s="106"/>
      <c r="W43" s="106"/>
      <c r="X43" s="104"/>
      <c r="Y43" s="420"/>
      <c r="Z43" s="421"/>
      <c r="AA43" s="421"/>
      <c r="AB43" s="422"/>
      <c r="AC43" s="20"/>
    </row>
    <row r="44" spans="1:266" ht="35" hidden="1" customHeight="1">
      <c r="A44" s="2"/>
      <c r="B44" s="10"/>
      <c r="C44" s="10"/>
      <c r="D44" s="5"/>
      <c r="E44" s="130"/>
      <c r="F44" s="423"/>
      <c r="G44" s="424"/>
      <c r="H44" s="425"/>
      <c r="I44" s="417"/>
      <c r="J44" s="418"/>
      <c r="K44" s="418"/>
      <c r="L44" s="418"/>
      <c r="M44" s="418"/>
      <c r="N44" s="418"/>
      <c r="O44" s="419"/>
      <c r="P44" s="104"/>
      <c r="Q44" s="417"/>
      <c r="R44" s="418"/>
      <c r="S44" s="418"/>
      <c r="T44" s="418"/>
      <c r="U44" s="419"/>
      <c r="V44" s="106"/>
      <c r="W44" s="106"/>
      <c r="X44" s="104"/>
      <c r="Y44" s="420"/>
      <c r="Z44" s="421"/>
      <c r="AA44" s="421"/>
      <c r="AB44" s="422"/>
      <c r="AC44" s="20"/>
    </row>
    <row r="45" spans="1:266" ht="35" hidden="1" customHeight="1">
      <c r="A45" s="2"/>
      <c r="B45" s="15"/>
      <c r="C45" s="11"/>
      <c r="D45" s="5"/>
      <c r="E45" s="146" t="s">
        <v>47</v>
      </c>
      <c r="F45" s="412" t="s">
        <v>87</v>
      </c>
      <c r="G45" s="413"/>
      <c r="H45" s="413"/>
      <c r="I45" s="414"/>
      <c r="J45" s="415"/>
      <c r="K45" s="415"/>
      <c r="L45" s="415"/>
      <c r="M45" s="415"/>
      <c r="N45" s="415"/>
      <c r="O45" s="416"/>
      <c r="P45" s="104"/>
      <c r="Q45" s="417"/>
      <c r="R45" s="418"/>
      <c r="S45" s="418"/>
      <c r="T45" s="418"/>
      <c r="U45" s="419"/>
      <c r="V45" s="106"/>
      <c r="W45" s="106"/>
      <c r="X45" s="104"/>
      <c r="Y45" s="420"/>
      <c r="Z45" s="421"/>
      <c r="AA45" s="421"/>
      <c r="AB45" s="422"/>
      <c r="AC45" s="20"/>
    </row>
    <row r="46" spans="1:266" ht="35" hidden="1" customHeight="1">
      <c r="A46" s="2"/>
      <c r="B46" s="15"/>
      <c r="C46" s="11"/>
      <c r="D46" s="5"/>
      <c r="E46" s="130"/>
      <c r="F46" s="423"/>
      <c r="G46" s="424"/>
      <c r="H46" s="425"/>
      <c r="I46" s="417"/>
      <c r="J46" s="418"/>
      <c r="K46" s="418"/>
      <c r="L46" s="418"/>
      <c r="M46" s="418"/>
      <c r="N46" s="418"/>
      <c r="O46" s="419"/>
      <c r="P46" s="104"/>
      <c r="Q46" s="417"/>
      <c r="R46" s="418"/>
      <c r="S46" s="418"/>
      <c r="T46" s="418"/>
      <c r="U46" s="419"/>
      <c r="V46" s="106"/>
      <c r="W46" s="106"/>
      <c r="X46" s="104"/>
      <c r="Y46" s="420"/>
      <c r="Z46" s="421"/>
      <c r="AA46" s="421"/>
      <c r="AB46" s="422"/>
      <c r="AC46" s="20"/>
    </row>
    <row r="47" spans="1:266" ht="28.5" customHeight="1">
      <c r="A47" s="2"/>
      <c r="B47" s="5"/>
      <c r="C47" s="5"/>
      <c r="D47" s="5"/>
      <c r="E47" s="13"/>
      <c r="F47" s="13"/>
      <c r="G47" s="13"/>
      <c r="H47" s="13"/>
      <c r="I47" s="21"/>
      <c r="J47" s="21"/>
      <c r="K47" s="21"/>
      <c r="L47" s="21"/>
      <c r="M47" s="21"/>
      <c r="N47" s="21"/>
      <c r="O47" s="21"/>
      <c r="P47" s="13"/>
      <c r="Q47" s="13"/>
      <c r="R47" s="13"/>
      <c r="S47" s="13"/>
      <c r="T47" s="13"/>
      <c r="U47" s="13"/>
      <c r="V47" s="13"/>
      <c r="W47" s="18"/>
      <c r="X47" s="18"/>
      <c r="Y47" s="13"/>
      <c r="Z47" s="13"/>
      <c r="AA47" s="21"/>
      <c r="AB47" s="21"/>
    </row>
    <row r="48" spans="1:266" s="127" customFormat="1" ht="41" customHeight="1">
      <c r="A48" s="123"/>
      <c r="B48" s="124"/>
      <c r="C48" s="124"/>
      <c r="D48" s="125"/>
      <c r="E48" s="398" t="s">
        <v>174</v>
      </c>
      <c r="F48" s="399"/>
      <c r="G48" s="399"/>
      <c r="H48" s="399"/>
      <c r="I48" s="399"/>
      <c r="J48" s="399"/>
      <c r="K48" s="399"/>
      <c r="L48" s="399"/>
      <c r="M48" s="399"/>
      <c r="N48" s="399"/>
      <c r="O48" s="399"/>
      <c r="P48" s="400"/>
      <c r="Q48" s="401" t="s">
        <v>144</v>
      </c>
      <c r="R48" s="402"/>
      <c r="S48" s="403"/>
      <c r="T48" s="401" t="s">
        <v>145</v>
      </c>
      <c r="U48" s="403"/>
      <c r="V48" s="345" t="s">
        <v>146</v>
      </c>
      <c r="W48" s="401" t="s">
        <v>147</v>
      </c>
      <c r="X48" s="403"/>
      <c r="Y48" s="344" t="s">
        <v>146</v>
      </c>
      <c r="Z48" s="404" t="s">
        <v>148</v>
      </c>
      <c r="AA48" s="405"/>
      <c r="AB48" s="346" t="s">
        <v>146</v>
      </c>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6"/>
      <c r="GQ48" s="126"/>
      <c r="GR48" s="126"/>
      <c r="GS48" s="126"/>
      <c r="GT48" s="126"/>
      <c r="GU48" s="126"/>
      <c r="GV48" s="126"/>
      <c r="GW48" s="126"/>
      <c r="GX48" s="126"/>
      <c r="GY48" s="126"/>
      <c r="GZ48" s="126"/>
      <c r="HA48" s="126"/>
      <c r="HB48" s="126"/>
      <c r="HC48" s="126"/>
      <c r="HD48" s="126"/>
      <c r="HE48" s="126"/>
      <c r="HF48" s="126"/>
      <c r="HG48" s="126"/>
      <c r="HH48" s="126"/>
      <c r="HI48" s="126"/>
      <c r="HJ48" s="126"/>
      <c r="HK48" s="126"/>
      <c r="HL48" s="126"/>
      <c r="HM48" s="126"/>
      <c r="HN48" s="126"/>
      <c r="HO48" s="126"/>
      <c r="HP48" s="126"/>
      <c r="HQ48" s="126"/>
      <c r="HR48" s="126"/>
      <c r="HS48" s="126"/>
      <c r="HT48" s="126"/>
      <c r="HU48" s="126"/>
      <c r="HV48" s="126"/>
      <c r="HW48" s="126"/>
      <c r="HX48" s="126"/>
      <c r="HY48" s="126"/>
      <c r="HZ48" s="126"/>
      <c r="IA48" s="126"/>
      <c r="IB48" s="126"/>
      <c r="IC48" s="126"/>
      <c r="ID48" s="126"/>
      <c r="IE48" s="126"/>
      <c r="IF48" s="126"/>
      <c r="IG48" s="126"/>
      <c r="IH48" s="126"/>
      <c r="II48" s="126"/>
      <c r="IJ48" s="126"/>
      <c r="IK48" s="126"/>
      <c r="IL48" s="126"/>
      <c r="IM48" s="126"/>
      <c r="IN48" s="126"/>
      <c r="IO48" s="126"/>
      <c r="IP48" s="126"/>
      <c r="IQ48" s="126"/>
      <c r="IR48" s="126"/>
      <c r="IS48" s="126"/>
      <c r="IT48" s="126"/>
      <c r="IU48" s="126"/>
      <c r="IV48" s="126"/>
      <c r="IW48" s="126"/>
      <c r="IX48" s="126"/>
      <c r="IY48" s="126"/>
      <c r="IZ48" s="126"/>
      <c r="JA48" s="126"/>
      <c r="JB48" s="126"/>
      <c r="JC48" s="126"/>
      <c r="JD48" s="126"/>
      <c r="JE48" s="126"/>
      <c r="JF48" s="126"/>
    </row>
    <row r="49" spans="1:28" ht="41" customHeight="1">
      <c r="A49" s="2"/>
      <c r="B49" s="5"/>
      <c r="C49" s="5"/>
      <c r="D49" s="4"/>
      <c r="E49" s="39" t="s">
        <v>176</v>
      </c>
      <c r="F49" s="406" t="s">
        <v>196</v>
      </c>
      <c r="G49" s="407"/>
      <c r="H49" s="407"/>
      <c r="I49" s="408"/>
      <c r="J49" s="406" t="s">
        <v>197</v>
      </c>
      <c r="K49" s="407"/>
      <c r="L49" s="407"/>
      <c r="M49" s="407"/>
      <c r="N49" s="408"/>
      <c r="O49" s="406" t="s">
        <v>198</v>
      </c>
      <c r="P49" s="408"/>
      <c r="Q49" s="409"/>
      <c r="R49" s="409"/>
      <c r="S49" s="409"/>
      <c r="T49" s="410"/>
      <c r="U49" s="411"/>
      <c r="V49" s="42"/>
      <c r="W49" s="388"/>
      <c r="X49" s="389"/>
      <c r="Y49" s="108"/>
      <c r="Z49" s="388"/>
      <c r="AA49" s="389"/>
      <c r="AB49" s="109"/>
    </row>
    <row r="50" spans="1:28" ht="41" customHeight="1">
      <c r="A50" s="2"/>
      <c r="B50" s="5"/>
      <c r="C50" s="5"/>
      <c r="D50" s="4"/>
      <c r="E50" s="39"/>
      <c r="F50" s="390" t="s">
        <v>178</v>
      </c>
      <c r="G50" s="391"/>
      <c r="H50" s="390" t="s">
        <v>179</v>
      </c>
      <c r="I50" s="392"/>
      <c r="J50" s="390" t="s">
        <v>178</v>
      </c>
      <c r="K50" s="391"/>
      <c r="L50" s="390" t="s">
        <v>179</v>
      </c>
      <c r="M50" s="391"/>
      <c r="N50" s="392"/>
      <c r="O50" s="290" t="s">
        <v>178</v>
      </c>
      <c r="P50" s="297" t="s">
        <v>179</v>
      </c>
      <c r="Q50" s="385"/>
      <c r="R50" s="386"/>
      <c r="S50" s="387"/>
      <c r="T50" s="347"/>
      <c r="U50" s="348"/>
      <c r="V50" s="42"/>
      <c r="W50" s="342"/>
      <c r="X50" s="343"/>
      <c r="Y50" s="108"/>
      <c r="Z50" s="342"/>
      <c r="AA50" s="343"/>
      <c r="AB50" s="109"/>
    </row>
    <row r="51" spans="1:28" ht="86" customHeight="1">
      <c r="A51" s="2"/>
      <c r="B51" s="5"/>
      <c r="C51" s="5"/>
      <c r="D51" s="4"/>
      <c r="E51" s="317" t="s">
        <v>149</v>
      </c>
      <c r="F51" s="382">
        <v>1</v>
      </c>
      <c r="G51" s="383"/>
      <c r="H51" s="382">
        <v>4</v>
      </c>
      <c r="I51" s="383"/>
      <c r="J51" s="382"/>
      <c r="K51" s="383"/>
      <c r="L51" s="382"/>
      <c r="M51" s="384"/>
      <c r="N51" s="383"/>
      <c r="O51" s="296"/>
      <c r="P51" s="298"/>
      <c r="Q51" s="393"/>
      <c r="R51" s="394"/>
      <c r="S51" s="395"/>
      <c r="T51" s="396"/>
      <c r="U51" s="397"/>
      <c r="V51" s="350"/>
      <c r="W51" s="110"/>
      <c r="X51" s="111"/>
      <c r="Y51" s="110"/>
      <c r="Z51" s="110"/>
      <c r="AA51" s="111"/>
      <c r="AB51" s="111"/>
    </row>
    <row r="52" spans="1:28" ht="41" customHeight="1">
      <c r="A52" s="2"/>
      <c r="B52" s="5"/>
      <c r="C52" s="5"/>
      <c r="D52" s="4"/>
      <c r="E52" s="317" t="s">
        <v>150</v>
      </c>
      <c r="F52" s="382"/>
      <c r="G52" s="383"/>
      <c r="H52" s="382"/>
      <c r="I52" s="383"/>
      <c r="J52" s="382"/>
      <c r="K52" s="383"/>
      <c r="L52" s="382"/>
      <c r="M52" s="384"/>
      <c r="N52" s="383"/>
      <c r="O52" s="296"/>
      <c r="P52" s="298"/>
      <c r="Q52" s="385"/>
      <c r="R52" s="386"/>
      <c r="S52" s="387"/>
      <c r="T52" s="41"/>
      <c r="U52" s="112"/>
      <c r="V52" s="42"/>
      <c r="W52" s="110"/>
      <c r="X52" s="111"/>
      <c r="Y52" s="110"/>
      <c r="Z52" s="110"/>
      <c r="AA52" s="111"/>
      <c r="AB52" s="111"/>
    </row>
    <row r="53" spans="1:28" ht="41" customHeight="1">
      <c r="A53" s="2"/>
      <c r="B53" s="5"/>
      <c r="C53" s="5"/>
      <c r="D53" s="4"/>
      <c r="E53" s="317" t="s">
        <v>151</v>
      </c>
      <c r="F53" s="382"/>
      <c r="G53" s="383"/>
      <c r="H53" s="382"/>
      <c r="I53" s="383"/>
      <c r="J53" s="382"/>
      <c r="K53" s="383"/>
      <c r="L53" s="382"/>
      <c r="M53" s="384"/>
      <c r="N53" s="383"/>
      <c r="O53" s="296"/>
      <c r="P53" s="298"/>
      <c r="Q53" s="385"/>
      <c r="R53" s="386"/>
      <c r="S53" s="387"/>
      <c r="T53" s="41"/>
      <c r="U53" s="112"/>
      <c r="V53" s="42"/>
      <c r="W53" s="110"/>
      <c r="X53" s="111"/>
      <c r="Y53" s="110"/>
      <c r="Z53" s="110"/>
      <c r="AA53" s="111"/>
      <c r="AB53" s="111"/>
    </row>
    <row r="54" spans="1:28" ht="41" customHeight="1">
      <c r="A54" s="2"/>
      <c r="B54" s="5"/>
      <c r="C54" s="5"/>
      <c r="D54" s="4"/>
      <c r="E54" s="317" t="s">
        <v>152</v>
      </c>
      <c r="F54" s="382"/>
      <c r="G54" s="383"/>
      <c r="H54" s="382"/>
      <c r="I54" s="383"/>
      <c r="J54" s="382"/>
      <c r="K54" s="383"/>
      <c r="L54" s="382"/>
      <c r="M54" s="384"/>
      <c r="N54" s="383"/>
      <c r="O54" s="296"/>
      <c r="P54" s="298"/>
      <c r="Q54" s="385"/>
      <c r="R54" s="386"/>
      <c r="S54" s="387"/>
      <c r="T54" s="41"/>
      <c r="U54" s="112"/>
      <c r="V54" s="42"/>
      <c r="W54" s="110"/>
      <c r="X54" s="111"/>
      <c r="Y54" s="110"/>
      <c r="Z54" s="110"/>
      <c r="AA54" s="111"/>
      <c r="AB54" s="111"/>
    </row>
    <row r="55" spans="1:28" ht="41" customHeight="1">
      <c r="A55" s="2"/>
      <c r="B55" s="5"/>
      <c r="C55" s="5"/>
      <c r="D55" s="4"/>
      <c r="E55" s="317" t="s">
        <v>153</v>
      </c>
      <c r="F55" s="382"/>
      <c r="G55" s="383"/>
      <c r="H55" s="382"/>
      <c r="I55" s="383"/>
      <c r="J55" s="382"/>
      <c r="K55" s="383"/>
      <c r="L55" s="382"/>
      <c r="M55" s="384"/>
      <c r="N55" s="383"/>
      <c r="O55" s="296"/>
      <c r="P55" s="298"/>
      <c r="Q55" s="385"/>
      <c r="R55" s="386"/>
      <c r="S55" s="387"/>
      <c r="T55" s="41"/>
      <c r="U55" s="112"/>
      <c r="V55" s="42"/>
      <c r="W55" s="110"/>
      <c r="X55" s="111"/>
      <c r="Y55" s="110"/>
      <c r="Z55" s="110"/>
      <c r="AA55" s="111"/>
      <c r="AB55" s="111"/>
    </row>
    <row r="72" spans="16:24" s="16" customFormat="1" ht="15.75" customHeight="1">
      <c r="P72" s="16" t="s">
        <v>35</v>
      </c>
      <c r="W72" s="19"/>
      <c r="X72" s="19"/>
    </row>
  </sheetData>
  <sheetProtection formatCells="0" formatColumns="0" formatRows="0" insertColumns="0" insertRows="0" insertHyperlinks="0"/>
  <mergeCells count="152">
    <mergeCell ref="V7:X7"/>
    <mergeCell ref="Y7:Z7"/>
    <mergeCell ref="AA7:AB7"/>
    <mergeCell ref="E2:AB2"/>
    <mergeCell ref="F4:O4"/>
    <mergeCell ref="Q4:T4"/>
    <mergeCell ref="W4:Y4"/>
    <mergeCell ref="F5:O5"/>
    <mergeCell ref="F6:O6"/>
    <mergeCell ref="F8:O8"/>
    <mergeCell ref="Q8:S8"/>
    <mergeCell ref="F9:O9"/>
    <mergeCell ref="Q9:S9"/>
    <mergeCell ref="F10:O10"/>
    <mergeCell ref="Q10:S10"/>
    <mergeCell ref="F7:P7"/>
    <mergeCell ref="Q7:S7"/>
    <mergeCell ref="T7:U7"/>
    <mergeCell ref="F16:I16"/>
    <mergeCell ref="Q16:V16"/>
    <mergeCell ref="F17:H17"/>
    <mergeCell ref="Q17:V17"/>
    <mergeCell ref="F18:H18"/>
    <mergeCell ref="Q18:V18"/>
    <mergeCell ref="F11:O11"/>
    <mergeCell ref="Q11:S11"/>
    <mergeCell ref="F13:I13"/>
    <mergeCell ref="F14:H14"/>
    <mergeCell ref="Q14:V14"/>
    <mergeCell ref="F15:H15"/>
    <mergeCell ref="Q15:V15"/>
    <mergeCell ref="Q25:V25"/>
    <mergeCell ref="Q26:V26"/>
    <mergeCell ref="Q27:V27"/>
    <mergeCell ref="Q28:V28"/>
    <mergeCell ref="A29:C29"/>
    <mergeCell ref="B30:C30"/>
    <mergeCell ref="I30:O30"/>
    <mergeCell ref="Q30:U30"/>
    <mergeCell ref="Q19:V19"/>
    <mergeCell ref="Q20:V20"/>
    <mergeCell ref="Q21:V21"/>
    <mergeCell ref="Q22:V22"/>
    <mergeCell ref="Q23:V23"/>
    <mergeCell ref="Q24:V24"/>
    <mergeCell ref="F33:H33"/>
    <mergeCell ref="I33:O33"/>
    <mergeCell ref="Q33:U33"/>
    <mergeCell ref="Y33:AB33"/>
    <mergeCell ref="F34:H34"/>
    <mergeCell ref="Q34:U34"/>
    <mergeCell ref="Y34:AB34"/>
    <mergeCell ref="Y30:AB30"/>
    <mergeCell ref="F31:H31"/>
    <mergeCell ref="I31:O31"/>
    <mergeCell ref="Q31:U31"/>
    <mergeCell ref="Y31:AB31"/>
    <mergeCell ref="F32:H32"/>
    <mergeCell ref="I32:O32"/>
    <mergeCell ref="Q32:U32"/>
    <mergeCell ref="Y32:AB32"/>
    <mergeCell ref="F37:H37"/>
    <mergeCell ref="I37:O37"/>
    <mergeCell ref="Q37:U37"/>
    <mergeCell ref="Y37:AB37"/>
    <mergeCell ref="F38:H38"/>
    <mergeCell ref="I38:O38"/>
    <mergeCell ref="Q38:U38"/>
    <mergeCell ref="Y38:AB38"/>
    <mergeCell ref="F35:H35"/>
    <mergeCell ref="I35:O35"/>
    <mergeCell ref="Q35:U35"/>
    <mergeCell ref="Y35:AB35"/>
    <mergeCell ref="F36:H36"/>
    <mergeCell ref="I36:O36"/>
    <mergeCell ref="Q36:U36"/>
    <mergeCell ref="Y36:AB36"/>
    <mergeCell ref="F41:H41"/>
    <mergeCell ref="I41:O41"/>
    <mergeCell ref="Q41:U41"/>
    <mergeCell ref="Y41:AB41"/>
    <mergeCell ref="F42:H42"/>
    <mergeCell ref="I42:O42"/>
    <mergeCell ref="Q42:U42"/>
    <mergeCell ref="Y42:AB42"/>
    <mergeCell ref="F39:H39"/>
    <mergeCell ref="I39:O39"/>
    <mergeCell ref="Q39:U39"/>
    <mergeCell ref="Y39:AB39"/>
    <mergeCell ref="F40:H40"/>
    <mergeCell ref="I40:O40"/>
    <mergeCell ref="Q40:U40"/>
    <mergeCell ref="Y40:AB40"/>
    <mergeCell ref="F45:H45"/>
    <mergeCell ref="I45:O45"/>
    <mergeCell ref="Q45:U45"/>
    <mergeCell ref="Y45:AB45"/>
    <mergeCell ref="F46:H46"/>
    <mergeCell ref="I46:O46"/>
    <mergeCell ref="Q46:U46"/>
    <mergeCell ref="Y46:AB46"/>
    <mergeCell ref="F43:H43"/>
    <mergeCell ref="I43:O43"/>
    <mergeCell ref="Q43:U43"/>
    <mergeCell ref="Y43:AB43"/>
    <mergeCell ref="F44:H44"/>
    <mergeCell ref="I44:O44"/>
    <mergeCell ref="Q44:U44"/>
    <mergeCell ref="Y44:AB44"/>
    <mergeCell ref="E48:P48"/>
    <mergeCell ref="Q48:S48"/>
    <mergeCell ref="T48:U48"/>
    <mergeCell ref="W48:X48"/>
    <mergeCell ref="Z48:AA48"/>
    <mergeCell ref="F49:I49"/>
    <mergeCell ref="J49:N49"/>
    <mergeCell ref="O49:P49"/>
    <mergeCell ref="Q49:S49"/>
    <mergeCell ref="T49:U49"/>
    <mergeCell ref="F51:G51"/>
    <mergeCell ref="H51:I51"/>
    <mergeCell ref="J51:K51"/>
    <mergeCell ref="L51:N51"/>
    <mergeCell ref="Q51:S51"/>
    <mergeCell ref="T51:U51"/>
    <mergeCell ref="W49:X49"/>
    <mergeCell ref="Z49:AA49"/>
    <mergeCell ref="F50:G50"/>
    <mergeCell ref="H50:I50"/>
    <mergeCell ref="J50:K50"/>
    <mergeCell ref="L50:N50"/>
    <mergeCell ref="Q50:S50"/>
    <mergeCell ref="F52:G52"/>
    <mergeCell ref="H52:I52"/>
    <mergeCell ref="J52:K52"/>
    <mergeCell ref="L52:N52"/>
    <mergeCell ref="Q52:S52"/>
    <mergeCell ref="F53:G53"/>
    <mergeCell ref="H53:I53"/>
    <mergeCell ref="J53:K53"/>
    <mergeCell ref="L53:N53"/>
    <mergeCell ref="Q53:S53"/>
    <mergeCell ref="F54:G54"/>
    <mergeCell ref="H54:I54"/>
    <mergeCell ref="J54:K54"/>
    <mergeCell ref="L54:N54"/>
    <mergeCell ref="Q54:S54"/>
    <mergeCell ref="F55:G55"/>
    <mergeCell ref="H55:I55"/>
    <mergeCell ref="J55:K55"/>
    <mergeCell ref="L55:N55"/>
    <mergeCell ref="Q55:S55"/>
  </mergeCells>
  <conditionalFormatting sqref="W31 W38:W46">
    <cfRule type="iconSet" priority="5">
      <iconSet>
        <cfvo type="percent" val="0"/>
        <cfvo type="formula" val="TODAY()"/>
        <cfvo type="formula" val="TODAY()+7"/>
      </iconSet>
    </cfRule>
  </conditionalFormatting>
  <conditionalFormatting sqref="V31 V38:V46">
    <cfRule type="iconSet" priority="6">
      <iconSet>
        <cfvo type="percent" val="0"/>
        <cfvo type="formula" val="TODAY()"/>
        <cfvo type="formula" val="TODAY()+7"/>
      </iconSet>
    </cfRule>
  </conditionalFormatting>
  <conditionalFormatting sqref="W32 W34:W37">
    <cfRule type="iconSet" priority="3">
      <iconSet>
        <cfvo type="percent" val="0"/>
        <cfvo type="formula" val="TODAY()"/>
        <cfvo type="formula" val="TODAY()+7"/>
      </iconSet>
    </cfRule>
  </conditionalFormatting>
  <conditionalFormatting sqref="V32 V34:V37">
    <cfRule type="iconSet" priority="4">
      <iconSet>
        <cfvo type="percent" val="0"/>
        <cfvo type="formula" val="TODAY()"/>
        <cfvo type="formula" val="TODAY()+7"/>
      </iconSet>
    </cfRule>
  </conditionalFormatting>
  <conditionalFormatting sqref="W33">
    <cfRule type="iconSet" priority="1">
      <iconSet>
        <cfvo type="percent" val="0"/>
        <cfvo type="formula" val="TODAY()"/>
        <cfvo type="formula" val="TODAY()+7"/>
      </iconSet>
    </cfRule>
  </conditionalFormatting>
  <conditionalFormatting sqref="V33">
    <cfRule type="iconSet" priority="2">
      <iconSet>
        <cfvo type="percent" val="0"/>
        <cfvo type="formula" val="TODAY()"/>
        <cfvo type="formula" val="TODAY()+7"/>
      </iconSet>
    </cfRule>
  </conditionalFormatting>
  <dataValidations xWindow="320" yWindow="404" count="7">
    <dataValidation type="list" allowBlank="1" showInputMessage="1" showErrorMessage="1" sqref="T51:U51">
      <formula1>"Owner, CEO, GM, HOD "</formula1>
    </dataValidation>
    <dataValidation type="list" allowBlank="1" showInputMessage="1" showErrorMessage="1" promptTitle="Cost - Type 3 " prompt="- Cost for risks of uncooperative individuals/units_x000d_- Cost for lost opportunity/time for other tasks  " sqref="P27:P28 E27:E28">
      <formula1>"[Choose Cost - Type 3],Cost for risks of uncooperative individuals/units, Cost for lost opportunity/time for other tasks "</formula1>
    </dataValidation>
    <dataValidation type="list" allowBlank="1" showInputMessage="1" showErrorMessage="1" promptTitle="Cost - Type 2 " prompt="- Cost for risks of OKR changes (P1)_x000d_- Cost for unqualified OKR human resources (P2)_x000d_- Cost for unqualified OKR processes (P3)_x000d_- Cost for unqualifid OKR resources (P4) " sqref="E19 P23:P26 E21">
      <formula1>"[Choose Cost - Type 2],Cost for risks of OKR changes (P1), Cost for unqualified OKR human resources (P2), Cost for unqualified OKR processes (P3), Cost for unqualified OKR resources (P4)"</formula1>
    </dataValidation>
    <dataValidation type="list" allowBlank="1" showInputMessage="1" showErrorMessage="1" promptTitle="Cost - Type 1 " prompt="- Cost for OKR planning (P1)_x000d_- Cost for executing units' perks (P2)_x000d_- Cost for supporting units' perks (P2)_x000d_- Cost for implementing processes (P3)_x000d_- Cost for resources &amp; tools (P4)" sqref="P18:P22 E18">
      <formula1>"[Choose Cost - Type 1],Cost for OKR planning (P1), Cost for executing units' perks (P2), Cost for supporting units' perks (P2), Cost for implementing processes (P3), Cost for resources &amp; tools (P4) "</formula1>
    </dataValidation>
    <dataValidation type="list" allowBlank="1" showInputMessage="1" showErrorMessage="1" sqref="F13:I13">
      <formula1>"[Choose the rationale], No proposal submitted, Proposal submitted but cost is higher than total benefits "</formula1>
    </dataValidation>
    <dataValidation type="list" allowBlank="1" showInputMessage="1" showErrorMessage="1" sqref="F51:L55 O51:P55">
      <formula1>"1, 2, 3, 4, 5"</formula1>
    </dataValidation>
    <dataValidation type="list" allowBlank="1" showInputMessage="1" showErrorMessage="1" sqref="U4 Z4">
      <formula1>"1,2,3,4,5"</formula1>
    </dataValidation>
  </dataValidations>
  <pageMargins left="0.35" right="0.41" top="0.41" bottom="0.35" header="0.3" footer="0.3"/>
  <headerFooter>
    <oddFooter>&amp;C&amp;"Helvetica,Regular"&amp;12&amp;K000000&amp;P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6385" r:id="rId3" name="Check Box 1">
              <controlPr defaultSize="0" autoFill="0" autoLine="0" autoPict="0">
                <anchor moveWithCells="1">
                  <from>
                    <xdr:col>8</xdr:col>
                    <xdr:colOff>0</xdr:colOff>
                    <xdr:row>7</xdr:row>
                    <xdr:rowOff>12700</xdr:rowOff>
                  </from>
                  <to>
                    <xdr:col>9</xdr:col>
                    <xdr:colOff>127000</xdr:colOff>
                    <xdr:row>8</xdr:row>
                    <xdr:rowOff>114300</xdr:rowOff>
                  </to>
                </anchor>
              </controlPr>
            </control>
          </mc:Choice>
          <mc:Fallback/>
        </mc:AlternateContent>
        <mc:AlternateContent xmlns:mc="http://schemas.openxmlformats.org/markup-compatibility/2006">
          <mc:Choice Requires="x14">
            <control shapeId="16386" r:id="rId4" name="Check Box 2">
              <controlPr defaultSize="0" autoFill="0" autoLine="0" autoPict="0">
                <anchor moveWithCells="1">
                  <from>
                    <xdr:col>10</xdr:col>
                    <xdr:colOff>723900</xdr:colOff>
                    <xdr:row>7</xdr:row>
                    <xdr:rowOff>12700</xdr:rowOff>
                  </from>
                  <to>
                    <xdr:col>12</xdr:col>
                    <xdr:colOff>520700</xdr:colOff>
                    <xdr:row>8</xdr:row>
                    <xdr:rowOff>114300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C1" zoomScale="90" zoomScaleNormal="90" zoomScalePageLayoutView="90" workbookViewId="0">
      <selection activeCell="I9" sqref="I9"/>
    </sheetView>
  </sheetViews>
  <sheetFormatPr baseColWidth="10" defaultRowHeight="16" x14ac:dyDescent="0"/>
  <cols>
    <col min="1" max="1" width="6.28515625" style="147" customWidth="1"/>
    <col min="2" max="2" width="7.7109375" style="147" customWidth="1"/>
    <col min="3" max="3" width="6" style="147" customWidth="1"/>
    <col min="4" max="4" width="31.28515625" style="147" customWidth="1"/>
    <col min="5" max="5" width="23.28515625" style="147" customWidth="1"/>
    <col min="6" max="6" width="12" style="147" customWidth="1"/>
    <col min="7" max="7" width="9.7109375" style="147" customWidth="1"/>
    <col min="8" max="10" width="11.85546875" style="147" customWidth="1"/>
    <col min="11" max="11" width="12.5703125" style="147" customWidth="1"/>
    <col min="12" max="12" width="10.5703125" style="148" customWidth="1"/>
    <col min="13" max="13" width="9.85546875" style="148" customWidth="1"/>
    <col min="14" max="14" width="8.42578125" style="148" customWidth="1"/>
    <col min="15" max="15" width="9.5703125" style="148" customWidth="1"/>
    <col min="16" max="17" width="12.85546875" style="149" customWidth="1"/>
    <col min="18" max="19" width="10.85546875" style="150" customWidth="1"/>
    <col min="20" max="21" width="10.85546875" style="147" customWidth="1"/>
    <col min="22" max="22" width="22.140625" style="147" customWidth="1"/>
    <col min="23" max="16384" width="10.7109375" style="147"/>
  </cols>
  <sheetData>
    <row r="1" spans="1:22" ht="91" customHeight="1">
      <c r="A1" s="517" t="s">
        <v>207</v>
      </c>
      <c r="B1" s="518"/>
      <c r="C1" s="518"/>
      <c r="D1" s="518"/>
      <c r="E1" s="518"/>
      <c r="F1" s="265"/>
      <c r="G1" s="175"/>
      <c r="H1" s="175"/>
      <c r="I1" s="175"/>
      <c r="J1" s="175"/>
      <c r="K1" s="175"/>
      <c r="L1" s="176"/>
      <c r="M1" s="176"/>
      <c r="N1" s="176"/>
      <c r="O1" s="176"/>
      <c r="P1" s="177"/>
      <c r="Q1" s="177"/>
      <c r="R1" s="178"/>
      <c r="S1" s="178"/>
      <c r="T1" s="179"/>
    </row>
    <row r="2" spans="1:22" ht="26" customHeight="1">
      <c r="A2" s="519" t="s">
        <v>183</v>
      </c>
      <c r="B2" s="520"/>
      <c r="C2" s="521">
        <f>'Tổng kết đề xuất'!F9</f>
        <v>0</v>
      </c>
      <c r="D2" s="521"/>
      <c r="E2" s="168" t="s">
        <v>54</v>
      </c>
      <c r="F2" s="247"/>
      <c r="G2" s="522"/>
      <c r="H2" s="522"/>
      <c r="I2" s="522"/>
      <c r="J2" s="522"/>
      <c r="K2" s="522"/>
      <c r="L2" s="522"/>
      <c r="M2" s="522"/>
      <c r="N2" s="180"/>
      <c r="O2" s="180"/>
      <c r="P2" s="181"/>
      <c r="Q2" s="181"/>
      <c r="R2" s="182"/>
      <c r="S2" s="182"/>
      <c r="T2" s="183"/>
    </row>
    <row r="3" spans="1:22" ht="26" customHeight="1">
      <c r="A3" s="523" t="s">
        <v>184</v>
      </c>
      <c r="B3" s="524"/>
      <c r="C3" s="521"/>
      <c r="D3" s="521"/>
      <c r="E3" s="169" t="s">
        <v>186</v>
      </c>
      <c r="F3" s="247"/>
      <c r="G3" s="522"/>
      <c r="H3" s="522"/>
      <c r="I3" s="522"/>
      <c r="J3" s="522"/>
      <c r="K3" s="522"/>
      <c r="L3" s="522"/>
      <c r="M3" s="522"/>
      <c r="N3" s="180"/>
      <c r="O3" s="180"/>
      <c r="P3" s="181"/>
      <c r="Q3" s="181"/>
      <c r="R3" s="182"/>
      <c r="S3" s="182"/>
      <c r="T3" s="183"/>
    </row>
    <row r="4" spans="1:22" ht="26" customHeight="1" thickBot="1">
      <c r="A4" s="525" t="s">
        <v>185</v>
      </c>
      <c r="B4" s="526"/>
      <c r="C4" s="527"/>
      <c r="D4" s="527"/>
      <c r="E4" s="184"/>
      <c r="F4" s="248"/>
      <c r="G4" s="185"/>
      <c r="H4" s="185"/>
      <c r="I4" s="185"/>
      <c r="J4" s="185"/>
      <c r="K4" s="185"/>
      <c r="L4" s="186"/>
      <c r="M4" s="186"/>
      <c r="N4" s="186"/>
      <c r="O4" s="186"/>
      <c r="P4" s="187"/>
      <c r="Q4" s="187"/>
      <c r="R4" s="188"/>
      <c r="S4" s="188"/>
      <c r="T4" s="189"/>
    </row>
    <row r="5" spans="1:22" ht="19" customHeight="1" thickBot="1">
      <c r="A5" s="170"/>
      <c r="B5" s="170"/>
      <c r="C5" s="171"/>
      <c r="D5" s="171"/>
      <c r="E5" s="170"/>
      <c r="F5" s="170"/>
      <c r="G5" s="170"/>
      <c r="H5" s="170"/>
      <c r="I5" s="170"/>
      <c r="J5" s="170"/>
      <c r="K5" s="170"/>
      <c r="L5" s="172"/>
      <c r="M5" s="172"/>
      <c r="N5" s="172"/>
      <c r="O5" s="172"/>
      <c r="P5" s="173"/>
      <c r="Q5" s="173"/>
      <c r="R5" s="174"/>
      <c r="S5" s="174"/>
      <c r="T5" s="170"/>
    </row>
    <row r="6" spans="1:22" ht="102">
      <c r="A6" s="190" t="s">
        <v>187</v>
      </c>
      <c r="B6" s="191" t="s">
        <v>188</v>
      </c>
      <c r="C6" s="194" t="s">
        <v>189</v>
      </c>
      <c r="D6" s="205" t="s">
        <v>191</v>
      </c>
      <c r="E6" s="191" t="s">
        <v>192</v>
      </c>
      <c r="F6" s="206" t="s">
        <v>194</v>
      </c>
      <c r="G6" s="206" t="s">
        <v>195</v>
      </c>
      <c r="H6" s="191" t="s">
        <v>199</v>
      </c>
      <c r="I6" s="193" t="s">
        <v>306</v>
      </c>
      <c r="J6" s="351" t="s">
        <v>307</v>
      </c>
      <c r="K6" s="191" t="s">
        <v>200</v>
      </c>
      <c r="L6" s="193" t="s">
        <v>308</v>
      </c>
      <c r="M6" s="351" t="s">
        <v>309</v>
      </c>
      <c r="N6" s="191" t="s">
        <v>201</v>
      </c>
      <c r="O6" s="193" t="s">
        <v>310</v>
      </c>
      <c r="P6" s="351" t="s">
        <v>311</v>
      </c>
      <c r="Q6" s="194" t="s">
        <v>214</v>
      </c>
      <c r="R6" s="210" t="s">
        <v>205</v>
      </c>
      <c r="S6" s="192" t="s">
        <v>203</v>
      </c>
      <c r="T6" s="192" t="s">
        <v>204</v>
      </c>
      <c r="U6" s="211" t="s">
        <v>206</v>
      </c>
      <c r="V6" s="194" t="s">
        <v>144</v>
      </c>
    </row>
    <row r="7" spans="1:22" ht="32">
      <c r="A7" s="197" t="s">
        <v>75</v>
      </c>
      <c r="B7" s="152" t="s">
        <v>77</v>
      </c>
      <c r="C7" s="223">
        <v>1</v>
      </c>
      <c r="D7" s="379" t="str">
        <f>'OKR proposal (1)'!F7</f>
        <v>Recruit Director of Sales (01 year contract)</v>
      </c>
      <c r="E7" s="319" t="s">
        <v>178</v>
      </c>
      <c r="F7" s="249" t="s">
        <v>193</v>
      </c>
      <c r="G7" s="207">
        <v>1</v>
      </c>
      <c r="H7" s="207">
        <v>1</v>
      </c>
      <c r="I7" s="154">
        <f>'OKR proposal (1)'!Y17</f>
        <v>23460000</v>
      </c>
      <c r="J7" s="353">
        <f>'OKR proposal (1)'!AB17</f>
        <v>36000000</v>
      </c>
      <c r="K7" s="354"/>
      <c r="L7" s="154">
        <f>'[1]Đề xuất OKR (1)'!Q34</f>
        <v>0</v>
      </c>
      <c r="M7" s="355"/>
      <c r="N7" s="354"/>
      <c r="O7" s="154">
        <f>'[1]Đề xuất OKR (1)'!T34</f>
        <v>0</v>
      </c>
      <c r="P7" s="355"/>
      <c r="Q7" s="356">
        <f>H7*1+K7*2+N7*3</f>
        <v>1</v>
      </c>
      <c r="R7" s="212" t="e">
        <f>DAYS360('[1]Tổng kết đề xuất'!F27,'[1]Tổng kết đề xuất'!#REF!)</f>
        <v>#REF!</v>
      </c>
      <c r="S7" s="153"/>
      <c r="T7" s="153"/>
      <c r="U7" s="213">
        <f>DAYS360(S7,T7)</f>
        <v>0</v>
      </c>
      <c r="V7" s="196"/>
    </row>
    <row r="8" spans="1:22" ht="32">
      <c r="A8" s="195" t="s">
        <v>75</v>
      </c>
      <c r="B8" s="152" t="s">
        <v>77</v>
      </c>
      <c r="C8" s="224">
        <v>2</v>
      </c>
      <c r="D8" s="229" t="str">
        <f>'OKR proposal (2)'!F7</f>
        <v>(Eg) Recruit Director of Marketing</v>
      </c>
      <c r="E8" s="320" t="s">
        <v>202</v>
      </c>
      <c r="F8" s="250" t="s">
        <v>193</v>
      </c>
      <c r="G8" s="208"/>
      <c r="H8" s="208"/>
      <c r="I8" s="157"/>
      <c r="J8" s="357"/>
      <c r="K8" s="358"/>
      <c r="L8" s="157"/>
      <c r="M8" s="359"/>
      <c r="N8" s="358"/>
      <c r="O8" s="157"/>
      <c r="P8" s="359"/>
      <c r="Q8" s="356">
        <f>H8*1+K8*2+N8*3</f>
        <v>0</v>
      </c>
      <c r="R8" s="212"/>
      <c r="S8" s="156"/>
      <c r="T8" s="156"/>
      <c r="U8" s="213"/>
      <c r="V8" s="196"/>
    </row>
    <row r="9" spans="1:22">
      <c r="A9" s="508" t="s">
        <v>190</v>
      </c>
      <c r="B9" s="509"/>
      <c r="C9" s="510"/>
      <c r="D9" s="219"/>
      <c r="E9" s="322"/>
      <c r="F9" s="252"/>
      <c r="G9" s="244">
        <f>COUNT(G7:G8)</f>
        <v>1</v>
      </c>
      <c r="H9" s="360">
        <f>SUM(H7:H8)</f>
        <v>1</v>
      </c>
      <c r="I9" s="361">
        <f>SUM(I7:I8)</f>
        <v>23460000</v>
      </c>
      <c r="J9" s="362">
        <f>SUM(J7:J8)</f>
        <v>36000000</v>
      </c>
      <c r="K9" s="363">
        <f>SUM(K7:K8)</f>
        <v>0</v>
      </c>
      <c r="L9" s="361">
        <f>SUM(L7:L8)</f>
        <v>0</v>
      </c>
      <c r="M9" s="364"/>
      <c r="N9" s="363">
        <f>SUM(N7:N8)</f>
        <v>0</v>
      </c>
      <c r="O9" s="361">
        <f>SUM(O7:O8)</f>
        <v>0</v>
      </c>
      <c r="P9" s="364"/>
      <c r="Q9" s="365"/>
      <c r="R9" s="214"/>
      <c r="S9" s="158"/>
      <c r="T9" s="158"/>
      <c r="U9" s="226"/>
      <c r="V9" s="198"/>
    </row>
    <row r="10" spans="1:22">
      <c r="A10" s="197" t="s">
        <v>76</v>
      </c>
      <c r="B10" s="152" t="s">
        <v>77</v>
      </c>
      <c r="C10" s="224"/>
      <c r="D10" s="220"/>
      <c r="E10" s="320"/>
      <c r="F10" s="250"/>
      <c r="G10" s="208"/>
      <c r="H10" s="208"/>
      <c r="I10" s="157"/>
      <c r="J10" s="357"/>
      <c r="K10" s="358"/>
      <c r="L10" s="157"/>
      <c r="M10" s="359"/>
      <c r="N10" s="358"/>
      <c r="O10" s="157"/>
      <c r="P10" s="359"/>
      <c r="Q10" s="356" t="e">
        <f>H10*1+K10*2+N10*3+#REF!*4+#REF!*5</f>
        <v>#REF!</v>
      </c>
      <c r="R10" s="212"/>
      <c r="S10" s="156"/>
      <c r="T10" s="156"/>
      <c r="U10" s="213">
        <f t="shared" ref="U10:U16" si="0">DAYS360(S10,T10)</f>
        <v>0</v>
      </c>
      <c r="V10" s="196"/>
    </row>
    <row r="11" spans="1:22">
      <c r="A11" s="195" t="s">
        <v>76</v>
      </c>
      <c r="B11" s="152" t="s">
        <v>77</v>
      </c>
      <c r="C11" s="223"/>
      <c r="D11" s="218"/>
      <c r="E11" s="321"/>
      <c r="F11" s="251"/>
      <c r="G11" s="207"/>
      <c r="H11" s="207"/>
      <c r="I11" s="154"/>
      <c r="J11" s="353"/>
      <c r="K11" s="354"/>
      <c r="L11" s="154"/>
      <c r="M11" s="355"/>
      <c r="N11" s="354"/>
      <c r="O11" s="154"/>
      <c r="P11" s="355"/>
      <c r="Q11" s="356" t="e">
        <f>H11*1+K11*2+N11*3+#REF!*4+#REF!*5</f>
        <v>#REF!</v>
      </c>
      <c r="R11" s="212"/>
      <c r="S11" s="153"/>
      <c r="T11" s="153"/>
      <c r="U11" s="213">
        <f t="shared" si="0"/>
        <v>0</v>
      </c>
      <c r="V11" s="196"/>
    </row>
    <row r="12" spans="1:22">
      <c r="A12" s="201" t="s">
        <v>76</v>
      </c>
      <c r="B12" s="152" t="s">
        <v>77</v>
      </c>
      <c r="C12" s="199"/>
      <c r="D12" s="221"/>
      <c r="E12" s="323"/>
      <c r="F12" s="253"/>
      <c r="G12" s="209"/>
      <c r="H12" s="209"/>
      <c r="I12" s="160"/>
      <c r="J12" s="366"/>
      <c r="K12" s="367"/>
      <c r="L12" s="160"/>
      <c r="M12" s="368"/>
      <c r="N12" s="367"/>
      <c r="O12" s="160"/>
      <c r="P12" s="368"/>
      <c r="Q12" s="356" t="e">
        <f>H12*1+K12*2+N12*3+#REF!*4+#REF!*5</f>
        <v>#REF!</v>
      </c>
      <c r="R12" s="212"/>
      <c r="S12" s="159"/>
      <c r="T12" s="159"/>
      <c r="U12" s="213">
        <f t="shared" si="0"/>
        <v>0</v>
      </c>
      <c r="V12" s="199"/>
    </row>
    <row r="13" spans="1:22">
      <c r="A13" s="511" t="s">
        <v>312</v>
      </c>
      <c r="B13" s="512"/>
      <c r="C13" s="513"/>
      <c r="D13" s="162" t="s">
        <v>35</v>
      </c>
      <c r="E13" s="324"/>
      <c r="F13" s="254"/>
      <c r="G13" s="245">
        <v>0</v>
      </c>
      <c r="H13" s="369"/>
      <c r="I13" s="370">
        <f>SUM(I10:I12)</f>
        <v>0</v>
      </c>
      <c r="J13" s="225">
        <f>SUM(J10:J12)</f>
        <v>0</v>
      </c>
      <c r="K13" s="245"/>
      <c r="L13" s="371">
        <f>SUM(L10:L12)</f>
        <v>0</v>
      </c>
      <c r="M13" s="372"/>
      <c r="N13" s="245"/>
      <c r="O13" s="370">
        <f>SUM(O10:O12)</f>
        <v>0</v>
      </c>
      <c r="P13" s="372"/>
      <c r="Q13" s="373"/>
      <c r="R13" s="215"/>
      <c r="S13" s="163"/>
      <c r="T13" s="163"/>
      <c r="U13" s="227"/>
      <c r="V13" s="200"/>
    </row>
    <row r="14" spans="1:22">
      <c r="A14" s="201"/>
      <c r="B14" s="152" t="s">
        <v>77</v>
      </c>
      <c r="C14" s="199"/>
      <c r="D14" s="221"/>
      <c r="E14" s="323"/>
      <c r="F14" s="253"/>
      <c r="G14" s="209"/>
      <c r="H14" s="209"/>
      <c r="I14" s="160"/>
      <c r="J14" s="366"/>
      <c r="K14" s="367"/>
      <c r="L14" s="160"/>
      <c r="M14" s="368"/>
      <c r="N14" s="367"/>
      <c r="O14" s="160"/>
      <c r="P14" s="368"/>
      <c r="Q14" s="356" t="e">
        <f>H14*1+K14*2+N14*3+#REF!*4+#REF!*5</f>
        <v>#REF!</v>
      </c>
      <c r="R14" s="212"/>
      <c r="S14" s="159"/>
      <c r="T14" s="159"/>
      <c r="U14" s="213">
        <f t="shared" si="0"/>
        <v>0</v>
      </c>
      <c r="V14" s="199"/>
    </row>
    <row r="15" spans="1:22">
      <c r="A15" s="201"/>
      <c r="B15" s="164"/>
      <c r="C15" s="199"/>
      <c r="D15" s="221"/>
      <c r="E15" s="323"/>
      <c r="F15" s="253"/>
      <c r="G15" s="209"/>
      <c r="H15" s="209"/>
      <c r="I15" s="160"/>
      <c r="J15" s="366"/>
      <c r="K15" s="367"/>
      <c r="L15" s="160"/>
      <c r="M15" s="368"/>
      <c r="N15" s="367"/>
      <c r="O15" s="160"/>
      <c r="P15" s="368"/>
      <c r="Q15" s="356" t="e">
        <f>H15*1+K15*2+N15*3+#REF!*4+#REF!*5</f>
        <v>#REF!</v>
      </c>
      <c r="R15" s="212"/>
      <c r="S15" s="159"/>
      <c r="T15" s="159"/>
      <c r="U15" s="213">
        <f t="shared" si="0"/>
        <v>0</v>
      </c>
      <c r="V15" s="199"/>
    </row>
    <row r="16" spans="1:22">
      <c r="A16" s="201"/>
      <c r="B16" s="164"/>
      <c r="C16" s="199"/>
      <c r="D16" s="221"/>
      <c r="E16" s="323"/>
      <c r="F16" s="253"/>
      <c r="G16" s="209"/>
      <c r="H16" s="209"/>
      <c r="I16" s="160"/>
      <c r="J16" s="366"/>
      <c r="K16" s="367"/>
      <c r="L16" s="160"/>
      <c r="M16" s="368"/>
      <c r="N16" s="367"/>
      <c r="O16" s="160"/>
      <c r="P16" s="368"/>
      <c r="Q16" s="356" t="e">
        <f>H16*1+K16*2+N16*3+#REF!*4+#REF!*5</f>
        <v>#REF!</v>
      </c>
      <c r="R16" s="212"/>
      <c r="S16" s="159"/>
      <c r="T16" s="159"/>
      <c r="U16" s="213">
        <f t="shared" si="0"/>
        <v>0</v>
      </c>
      <c r="V16" s="199"/>
    </row>
    <row r="17" spans="1:22">
      <c r="A17" s="201"/>
      <c r="B17" s="164"/>
      <c r="C17" s="199"/>
      <c r="D17" s="221"/>
      <c r="E17" s="323"/>
      <c r="F17" s="253"/>
      <c r="G17" s="209"/>
      <c r="H17" s="209"/>
      <c r="I17" s="160"/>
      <c r="J17" s="366"/>
      <c r="K17" s="367"/>
      <c r="L17" s="160"/>
      <c r="M17" s="368"/>
      <c r="N17" s="367"/>
      <c r="O17" s="160"/>
      <c r="P17" s="368"/>
      <c r="Q17" s="356" t="e">
        <f>H17*1+K17*2+N17*3+#REF!*4+#REF!*5</f>
        <v>#REF!</v>
      </c>
      <c r="R17" s="212"/>
      <c r="S17" s="159"/>
      <c r="T17" s="159"/>
      <c r="U17" s="216"/>
      <c r="V17" s="199"/>
    </row>
    <row r="18" spans="1:22" ht="17" thickBot="1">
      <c r="A18" s="514" t="s">
        <v>312</v>
      </c>
      <c r="B18" s="515"/>
      <c r="C18" s="516"/>
      <c r="D18" s="222"/>
      <c r="E18" s="202"/>
      <c r="F18" s="255"/>
      <c r="G18" s="246">
        <f>COUNT(G14:G17)</f>
        <v>0</v>
      </c>
      <c r="H18" s="246"/>
      <c r="I18" s="374">
        <f>SUM(I14:I17)</f>
        <v>0</v>
      </c>
      <c r="J18" s="375">
        <f>SUM(J14:J17)</f>
        <v>0</v>
      </c>
      <c r="K18" s="376"/>
      <c r="L18" s="374">
        <f>SUM(L14:L17)</f>
        <v>0</v>
      </c>
      <c r="M18" s="377"/>
      <c r="N18" s="376"/>
      <c r="O18" s="374">
        <f>SUM(O14:O17)</f>
        <v>0</v>
      </c>
      <c r="P18" s="377"/>
      <c r="Q18" s="378"/>
      <c r="R18" s="217"/>
      <c r="S18" s="203"/>
      <c r="T18" s="203"/>
      <c r="U18" s="228"/>
      <c r="V18" s="204"/>
    </row>
    <row r="19" spans="1:22">
      <c r="D19" s="167"/>
      <c r="E19" s="167"/>
      <c r="F19" s="167"/>
    </row>
    <row r="20" spans="1:22">
      <c r="D20" s="167"/>
      <c r="E20" s="167"/>
      <c r="F20" s="167"/>
    </row>
    <row r="21" spans="1:22">
      <c r="D21" s="167"/>
      <c r="E21" s="167"/>
      <c r="F21" s="167"/>
    </row>
    <row r="22" spans="1:22">
      <c r="D22" s="167"/>
      <c r="E22" s="167"/>
      <c r="F22" s="167"/>
    </row>
    <row r="23" spans="1:22">
      <c r="D23" s="167"/>
      <c r="E23" s="167"/>
      <c r="F23" s="167"/>
    </row>
    <row r="24" spans="1:22">
      <c r="D24" s="167"/>
      <c r="E24" s="167"/>
      <c r="F24" s="167"/>
    </row>
    <row r="25" spans="1:22">
      <c r="D25" s="167"/>
      <c r="E25" s="167"/>
      <c r="F25" s="167"/>
    </row>
    <row r="26" spans="1:22">
      <c r="D26" s="167"/>
      <c r="E26" s="167"/>
      <c r="F26" s="167"/>
    </row>
    <row r="27" spans="1:22">
      <c r="D27" s="167"/>
      <c r="E27" s="167"/>
      <c r="F27" s="167"/>
    </row>
    <row r="28" spans="1:22">
      <c r="D28" s="167"/>
      <c r="E28" s="256"/>
      <c r="F28" s="167"/>
    </row>
  </sheetData>
  <mergeCells count="12">
    <mergeCell ref="G2:M2"/>
    <mergeCell ref="A3:B3"/>
    <mergeCell ref="C3:D3"/>
    <mergeCell ref="G3:M3"/>
    <mergeCell ref="A4:B4"/>
    <mergeCell ref="C4:D4"/>
    <mergeCell ref="A9:C9"/>
    <mergeCell ref="A13:C13"/>
    <mergeCell ref="A18:C18"/>
    <mergeCell ref="A1:E1"/>
    <mergeCell ref="A2:B2"/>
    <mergeCell ref="C2:D2"/>
  </mergeCells>
  <dataValidations count="2">
    <dataValidation type="list" allowBlank="1" showInputMessage="1" showErrorMessage="1" sqref="E7:E18">
      <formula1>"Level of matching between the proposal and business's OKR, Ratio of cost to total benefits from OKR proposal "</formula1>
    </dataValidation>
    <dataValidation type="list" allowBlank="1" showInputMessage="1" showErrorMessage="1" sqref="F7:F18">
      <formula1>"Yes, No "</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4"/>
  <sheetViews>
    <sheetView tabSelected="1" workbookViewId="0">
      <selection activeCell="K13" sqref="K13"/>
    </sheetView>
  </sheetViews>
  <sheetFormatPr baseColWidth="10" defaultColWidth="11" defaultRowHeight="13" x14ac:dyDescent="0"/>
  <cols>
    <col min="1" max="1" width="11" style="279" customWidth="1"/>
    <col min="2" max="12" width="13.42578125" style="279" customWidth="1"/>
    <col min="13" max="16" width="10.28515625" style="279" customWidth="1"/>
    <col min="17" max="17" width="13.42578125" style="279" customWidth="1"/>
    <col min="18" max="18" width="19.7109375" style="279" customWidth="1"/>
    <col min="19" max="16384" width="11" style="279"/>
  </cols>
  <sheetData>
    <row r="1" spans="2:19" ht="68" customHeight="1">
      <c r="B1" s="528" t="s">
        <v>222</v>
      </c>
      <c r="C1" s="529"/>
      <c r="D1" s="529"/>
      <c r="E1" s="529"/>
      <c r="F1" s="529"/>
      <c r="G1" s="529"/>
      <c r="H1" s="529"/>
      <c r="I1" s="529"/>
      <c r="J1" s="529"/>
      <c r="K1" s="529"/>
      <c r="L1" s="529"/>
      <c r="M1" s="529"/>
      <c r="N1" s="529"/>
      <c r="O1" s="529"/>
      <c r="P1" s="529"/>
      <c r="Q1" s="529"/>
      <c r="R1" s="529"/>
    </row>
    <row r="3" spans="2:19" ht="16">
      <c r="B3" s="530" t="s">
        <v>95</v>
      </c>
      <c r="C3" s="530"/>
      <c r="D3" s="530"/>
      <c r="E3" s="530"/>
      <c r="F3" s="530"/>
      <c r="G3" s="530"/>
      <c r="H3" s="530"/>
      <c r="I3" s="530"/>
      <c r="J3" s="530"/>
      <c r="K3" s="530"/>
      <c r="L3" s="530"/>
      <c r="M3" s="530"/>
      <c r="N3" s="530"/>
      <c r="O3" s="530"/>
      <c r="P3" s="530"/>
      <c r="Q3" s="530"/>
      <c r="R3" s="530"/>
    </row>
    <row r="4" spans="2:19">
      <c r="B4" s="280"/>
      <c r="C4" s="280"/>
      <c r="D4" s="280"/>
      <c r="E4" s="280"/>
      <c r="F4" s="280"/>
      <c r="G4" s="280"/>
      <c r="H4" s="280"/>
      <c r="I4" s="280"/>
      <c r="J4" s="280"/>
      <c r="K4" s="280"/>
      <c r="L4" s="280"/>
      <c r="M4" s="280"/>
      <c r="N4" s="280"/>
      <c r="O4" s="280"/>
      <c r="P4" s="280"/>
      <c r="Q4" s="280"/>
      <c r="R4" s="280"/>
    </row>
    <row r="5" spans="2:19">
      <c r="B5" s="531"/>
      <c r="C5" s="531"/>
      <c r="D5" s="531"/>
      <c r="E5" s="531"/>
      <c r="F5" s="531"/>
      <c r="G5" s="531"/>
      <c r="H5" s="531"/>
      <c r="I5" s="531"/>
      <c r="J5" s="531"/>
      <c r="K5" s="531"/>
      <c r="L5" s="531"/>
      <c r="M5" s="531"/>
      <c r="N5" s="531"/>
      <c r="O5" s="531"/>
      <c r="P5" s="531"/>
      <c r="Q5" s="531"/>
      <c r="R5" s="531"/>
    </row>
    <row r="6" spans="2:19" ht="42.75" customHeight="1">
      <c r="B6" s="532"/>
      <c r="C6" s="532"/>
      <c r="D6" s="532"/>
      <c r="E6" s="532"/>
      <c r="F6" s="532"/>
      <c r="G6" s="532"/>
      <c r="H6" s="532"/>
      <c r="I6" s="532"/>
      <c r="J6" s="532"/>
      <c r="K6" s="532"/>
      <c r="L6" s="532"/>
      <c r="M6" s="532"/>
      <c r="N6" s="532"/>
      <c r="O6" s="532"/>
      <c r="P6" s="532"/>
      <c r="Q6" s="532"/>
      <c r="R6" s="532"/>
      <c r="S6" s="279" t="s">
        <v>35</v>
      </c>
    </row>
    <row r="8" spans="2:19" ht="110.25" customHeight="1" thickBot="1">
      <c r="B8" s="266" t="s">
        <v>187</v>
      </c>
      <c r="C8" s="267" t="s">
        <v>208</v>
      </c>
      <c r="D8" s="268" t="s">
        <v>216</v>
      </c>
      <c r="E8" s="268" t="s">
        <v>211</v>
      </c>
      <c r="F8" s="269" t="s">
        <v>209</v>
      </c>
      <c r="G8" s="270" t="s">
        <v>217</v>
      </c>
      <c r="H8" s="270" t="s">
        <v>212</v>
      </c>
      <c r="I8" s="271" t="s">
        <v>210</v>
      </c>
      <c r="J8" s="272" t="s">
        <v>218</v>
      </c>
      <c r="K8" s="272" t="s">
        <v>213</v>
      </c>
      <c r="L8" s="273" t="s">
        <v>215</v>
      </c>
      <c r="M8" s="281" t="s">
        <v>96</v>
      </c>
    </row>
    <row r="9" spans="2:19" ht="36" customHeight="1" thickTop="1" thickBot="1">
      <c r="B9" s="274" t="s">
        <v>114</v>
      </c>
      <c r="C9" s="261">
        <v>1</v>
      </c>
      <c r="D9" s="275">
        <f>'Proposals summary_EN'!I9</f>
        <v>23460000</v>
      </c>
      <c r="E9" s="275">
        <f>'Proposals summary_EN'!J9</f>
        <v>36000000</v>
      </c>
      <c r="F9" s="262"/>
      <c r="G9" s="276"/>
      <c r="H9" s="276"/>
      <c r="I9" s="263"/>
      <c r="J9" s="277"/>
      <c r="K9" s="277"/>
      <c r="L9" s="278" t="e">
        <f>C9*(D9/E9)+F9*(G9/H9)+I9*(J9/K9)</f>
        <v>#DIV/0!</v>
      </c>
      <c r="M9" s="281">
        <f t="shared" ref="M9:M20" si="0">(C9*E9)+(F9*H9)+(I9*K9)</f>
        <v>36000000</v>
      </c>
    </row>
    <row r="10" spans="2:19" ht="36" customHeight="1" thickTop="1" thickBot="1">
      <c r="B10" s="274" t="s">
        <v>115</v>
      </c>
      <c r="C10" s="261"/>
      <c r="D10" s="275"/>
      <c r="E10" s="275"/>
      <c r="F10" s="262"/>
      <c r="G10" s="276"/>
      <c r="H10" s="276"/>
      <c r="I10" s="263"/>
      <c r="J10" s="277"/>
      <c r="K10" s="277"/>
      <c r="L10" s="278"/>
      <c r="M10" s="281">
        <f t="shared" si="0"/>
        <v>0</v>
      </c>
    </row>
    <row r="11" spans="2:19" ht="36" customHeight="1" thickTop="1" thickBot="1">
      <c r="B11" s="274" t="s">
        <v>116</v>
      </c>
      <c r="C11" s="261"/>
      <c r="D11" s="275"/>
      <c r="E11" s="275"/>
      <c r="F11" s="262"/>
      <c r="G11" s="276"/>
      <c r="H11" s="276"/>
      <c r="I11" s="263"/>
      <c r="J11" s="277"/>
      <c r="K11" s="277"/>
      <c r="L11" s="278"/>
      <c r="M11" s="281">
        <f t="shared" si="0"/>
        <v>0</v>
      </c>
    </row>
    <row r="12" spans="2:19" ht="36" customHeight="1" thickTop="1" thickBot="1">
      <c r="B12" s="274"/>
      <c r="C12" s="261"/>
      <c r="D12" s="275"/>
      <c r="E12" s="275"/>
      <c r="F12" s="262"/>
      <c r="G12" s="276"/>
      <c r="H12" s="276"/>
      <c r="I12" s="263"/>
      <c r="J12" s="277"/>
      <c r="K12" s="277"/>
      <c r="L12" s="264"/>
      <c r="M12" s="281">
        <f t="shared" si="0"/>
        <v>0</v>
      </c>
    </row>
    <row r="13" spans="2:19" ht="36" customHeight="1" thickTop="1" thickBot="1">
      <c r="B13" s="274"/>
      <c r="C13" s="261"/>
      <c r="D13" s="275"/>
      <c r="E13" s="275"/>
      <c r="F13" s="262"/>
      <c r="G13" s="276"/>
      <c r="H13" s="276"/>
      <c r="I13" s="263"/>
      <c r="J13" s="277"/>
      <c r="K13" s="277"/>
      <c r="L13" s="264"/>
      <c r="M13" s="281">
        <f t="shared" si="0"/>
        <v>0</v>
      </c>
    </row>
    <row r="14" spans="2:19" ht="36" customHeight="1" thickTop="1" thickBot="1">
      <c r="B14" s="274"/>
      <c r="C14" s="261"/>
      <c r="D14" s="275"/>
      <c r="E14" s="275"/>
      <c r="F14" s="262"/>
      <c r="G14" s="276"/>
      <c r="H14" s="276"/>
      <c r="I14" s="263"/>
      <c r="J14" s="277"/>
      <c r="K14" s="277"/>
      <c r="L14" s="264"/>
      <c r="M14" s="281">
        <f t="shared" si="0"/>
        <v>0</v>
      </c>
    </row>
    <row r="15" spans="2:19" ht="18" thickTop="1" thickBot="1">
      <c r="B15" s="274"/>
      <c r="C15" s="261"/>
      <c r="D15" s="275"/>
      <c r="E15" s="275"/>
      <c r="F15" s="262"/>
      <c r="G15" s="276"/>
      <c r="H15" s="276"/>
      <c r="I15" s="263"/>
      <c r="J15" s="277"/>
      <c r="K15" s="277"/>
      <c r="L15" s="264"/>
      <c r="M15" s="281">
        <f t="shared" si="0"/>
        <v>0</v>
      </c>
    </row>
    <row r="16" spans="2:19" ht="18" thickTop="1" thickBot="1">
      <c r="B16" s="274"/>
      <c r="C16" s="261"/>
      <c r="D16" s="275"/>
      <c r="E16" s="275"/>
      <c r="F16" s="262"/>
      <c r="G16" s="276"/>
      <c r="H16" s="276"/>
      <c r="I16" s="263"/>
      <c r="J16" s="277"/>
      <c r="K16" s="277"/>
      <c r="L16" s="264"/>
      <c r="M16" s="281">
        <f t="shared" si="0"/>
        <v>0</v>
      </c>
    </row>
    <row r="17" spans="2:17" ht="18" thickTop="1" thickBot="1">
      <c r="B17" s="274"/>
      <c r="C17" s="261"/>
      <c r="D17" s="275"/>
      <c r="E17" s="275"/>
      <c r="F17" s="262"/>
      <c r="G17" s="276"/>
      <c r="H17" s="276"/>
      <c r="I17" s="263"/>
      <c r="J17" s="277"/>
      <c r="K17" s="277"/>
      <c r="L17" s="264"/>
      <c r="M17" s="281">
        <f t="shared" si="0"/>
        <v>0</v>
      </c>
    </row>
    <row r="18" spans="2:17" ht="18" thickTop="1" thickBot="1">
      <c r="B18" s="274"/>
      <c r="C18" s="261"/>
      <c r="D18" s="275"/>
      <c r="E18" s="275"/>
      <c r="F18" s="262"/>
      <c r="G18" s="276"/>
      <c r="H18" s="276"/>
      <c r="I18" s="263"/>
      <c r="J18" s="277"/>
      <c r="K18" s="277"/>
      <c r="L18" s="264"/>
      <c r="M18" s="281">
        <f t="shared" si="0"/>
        <v>0</v>
      </c>
    </row>
    <row r="19" spans="2:17" ht="18" thickTop="1" thickBot="1">
      <c r="B19" s="274"/>
      <c r="C19" s="282"/>
      <c r="D19" s="283"/>
      <c r="E19" s="283"/>
      <c r="F19" s="284"/>
      <c r="G19" s="285"/>
      <c r="H19" s="285"/>
      <c r="I19" s="286"/>
      <c r="J19" s="287"/>
      <c r="K19" s="287"/>
      <c r="L19" s="264"/>
      <c r="M19" s="281">
        <f t="shared" si="0"/>
        <v>0</v>
      </c>
    </row>
    <row r="20" spans="2:17" ht="18" thickTop="1" thickBot="1">
      <c r="B20" s="274"/>
      <c r="C20" s="282"/>
      <c r="D20" s="283"/>
      <c r="E20" s="283"/>
      <c r="F20" s="284"/>
      <c r="G20" s="285"/>
      <c r="H20" s="285"/>
      <c r="I20" s="286"/>
      <c r="J20" s="287"/>
      <c r="K20" s="287"/>
      <c r="L20" s="264"/>
      <c r="M20" s="281">
        <f t="shared" si="0"/>
        <v>0</v>
      </c>
    </row>
    <row r="21" spans="2:17" ht="16" thickTop="1">
      <c r="B21" s="533"/>
      <c r="C21" s="533"/>
      <c r="D21" s="533"/>
      <c r="E21" s="533"/>
      <c r="F21" s="533"/>
      <c r="G21" s="533"/>
      <c r="H21" s="533"/>
      <c r="I21" s="533"/>
      <c r="J21" s="533"/>
      <c r="K21" s="533"/>
      <c r="L21" s="533"/>
    </row>
    <row r="22" spans="2:17" ht="15">
      <c r="B22" s="288"/>
      <c r="C22" s="288"/>
      <c r="D22" s="288"/>
      <c r="E22" s="288"/>
      <c r="F22" s="288"/>
      <c r="G22" s="288"/>
      <c r="H22" s="288"/>
      <c r="I22" s="288"/>
      <c r="J22" s="288"/>
      <c r="K22" s="288"/>
      <c r="L22" s="288"/>
    </row>
    <row r="23" spans="2:17" ht="15">
      <c r="B23" s="288"/>
      <c r="C23" s="288"/>
      <c r="D23" s="288"/>
      <c r="E23" s="288"/>
      <c r="F23" s="288"/>
      <c r="G23" s="288"/>
      <c r="H23" s="288"/>
      <c r="I23" s="288"/>
      <c r="J23" s="288"/>
      <c r="K23" s="288"/>
      <c r="L23" s="288"/>
    </row>
    <row r="24" spans="2:17" ht="15">
      <c r="B24" s="288"/>
      <c r="C24" s="288"/>
      <c r="D24" s="288"/>
      <c r="E24" s="288"/>
      <c r="F24" s="288"/>
      <c r="G24" s="288"/>
      <c r="H24" s="288"/>
      <c r="I24" s="288"/>
      <c r="J24" s="288"/>
      <c r="K24" s="288"/>
      <c r="L24" s="288"/>
    </row>
    <row r="25" spans="2:17" ht="15">
      <c r="B25" s="288"/>
      <c r="C25" s="288"/>
      <c r="D25" s="288"/>
      <c r="E25" s="288"/>
      <c r="F25" s="288"/>
      <c r="G25" s="288"/>
      <c r="H25" s="288"/>
      <c r="I25" s="288"/>
      <c r="J25" s="288"/>
      <c r="K25" s="288"/>
      <c r="L25" s="288"/>
    </row>
    <row r="26" spans="2:17" ht="15">
      <c r="B26" s="288"/>
      <c r="C26" s="288"/>
      <c r="D26" s="288"/>
      <c r="E26" s="288"/>
      <c r="F26" s="288"/>
      <c r="G26" s="288"/>
      <c r="H26" s="288"/>
      <c r="I26" s="288"/>
      <c r="J26" s="288"/>
      <c r="K26" s="288"/>
      <c r="L26" s="288"/>
    </row>
    <row r="27" spans="2:17" ht="15">
      <c r="B27" s="288"/>
      <c r="C27" s="288"/>
      <c r="D27" s="288"/>
      <c r="E27" s="288"/>
      <c r="F27" s="288"/>
      <c r="G27" s="288"/>
      <c r="H27" s="288"/>
      <c r="I27" s="288"/>
      <c r="J27" s="288"/>
      <c r="K27" s="288"/>
      <c r="L27" s="288"/>
    </row>
    <row r="28" spans="2:17" ht="15">
      <c r="B28" s="288"/>
      <c r="C28" s="288"/>
      <c r="D28" s="288"/>
      <c r="E28" s="288"/>
      <c r="F28" s="288"/>
      <c r="G28" s="288"/>
      <c r="H28" s="288"/>
      <c r="I28" s="288"/>
      <c r="J28" s="288"/>
      <c r="K28" s="288"/>
      <c r="L28" s="288"/>
    </row>
    <row r="29" spans="2:17" ht="15">
      <c r="B29" s="288"/>
      <c r="C29" s="288"/>
      <c r="D29" s="288"/>
      <c r="E29" s="288"/>
      <c r="F29" s="288"/>
      <c r="G29" s="288"/>
      <c r="H29" s="288"/>
      <c r="I29" s="288"/>
      <c r="J29" s="288"/>
      <c r="K29" s="288"/>
      <c r="L29" s="288"/>
    </row>
    <row r="30" spans="2:17">
      <c r="B30" s="531"/>
      <c r="C30" s="531"/>
      <c r="D30" s="531"/>
      <c r="E30" s="531"/>
      <c r="F30" s="531"/>
      <c r="G30" s="531"/>
      <c r="H30" s="531"/>
      <c r="I30" s="531"/>
      <c r="J30" s="531"/>
      <c r="K30" s="531"/>
      <c r="L30" s="531"/>
      <c r="M30" s="531"/>
      <c r="N30" s="531"/>
      <c r="O30" s="531"/>
      <c r="P30" s="531"/>
      <c r="Q30" s="531"/>
    </row>
    <row r="31" spans="2:17">
      <c r="B31" s="532"/>
      <c r="C31" s="532"/>
      <c r="D31" s="532"/>
      <c r="E31" s="532"/>
      <c r="F31" s="532"/>
      <c r="G31" s="532"/>
      <c r="H31" s="532"/>
      <c r="I31" s="532"/>
      <c r="J31" s="532"/>
      <c r="K31" s="532"/>
      <c r="L31" s="532"/>
      <c r="M31" s="532"/>
      <c r="N31" s="532"/>
      <c r="O31" s="532"/>
      <c r="P31" s="532"/>
      <c r="Q31" s="532"/>
    </row>
    <row r="64" spans="2:5">
      <c r="B64" s="289"/>
      <c r="C64" s="289"/>
      <c r="D64" s="289"/>
      <c r="E64" s="289"/>
    </row>
  </sheetData>
  <mergeCells count="5">
    <mergeCell ref="B1:R1"/>
    <mergeCell ref="B3:R3"/>
    <mergeCell ref="B5:R6"/>
    <mergeCell ref="B21:L21"/>
    <mergeCell ref="B30:Q31"/>
  </mergeCells>
  <dataValidations count="1">
    <dataValidation type="list" allowBlank="1" showInputMessage="1" showErrorMessage="1" sqref="B9:B20">
      <formula1>"January,February,March,April,May,June,July,August,September,October,November,December"</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F82"/>
  <sheetViews>
    <sheetView showGridLines="0" topLeftCell="I41" zoomScale="86" workbookViewId="0">
      <selection activeCell="Q61" sqref="Q61:V61"/>
    </sheetView>
  </sheetViews>
  <sheetFormatPr baseColWidth="10" defaultColWidth="8.85546875" defaultRowHeight="15.75" customHeight="1" x14ac:dyDescent="0"/>
  <cols>
    <col min="1" max="1" width="3.140625" style="1" customWidth="1"/>
    <col min="2" max="2" width="28.5703125" style="1" customWidth="1"/>
    <col min="3" max="3" width="20.28515625" style="1" customWidth="1"/>
    <col min="4" max="4" width="9" style="1" customWidth="1"/>
    <col min="5" max="5" width="23" style="1" customWidth="1"/>
    <col min="6" max="6" width="7.28515625" style="1" customWidth="1"/>
    <col min="7" max="7" width="17.140625" style="1" customWidth="1"/>
    <col min="8" max="8" width="11.42578125" style="1" customWidth="1"/>
    <col min="9" max="10" width="11.7109375" style="16" customWidth="1"/>
    <col min="11" max="11" width="13.140625" style="16" customWidth="1"/>
    <col min="12" max="12" width="10.5703125" style="16" customWidth="1"/>
    <col min="13" max="13" width="8.7109375" style="16" customWidth="1"/>
    <col min="14" max="14" width="8.140625" style="16" customWidth="1"/>
    <col min="15" max="15" width="24.7109375" style="16" customWidth="1"/>
    <col min="16" max="16" width="26.85546875" style="1" customWidth="1"/>
    <col min="17" max="17" width="8" style="1" customWidth="1"/>
    <col min="18" max="18" width="6.7109375" style="16" customWidth="1"/>
    <col min="19" max="19" width="6.7109375" style="1" customWidth="1"/>
    <col min="20" max="20" width="8.42578125" style="16" customWidth="1"/>
    <col min="21" max="21" width="8.42578125" style="1" customWidth="1"/>
    <col min="22" max="22" width="8.7109375" style="16" customWidth="1"/>
    <col min="23" max="23" width="10.42578125" style="19" customWidth="1"/>
    <col min="24" max="24" width="7.85546875" style="19" customWidth="1"/>
    <col min="25" max="25" width="12.28515625" style="16" customWidth="1"/>
    <col min="26" max="26" width="10.140625" style="16" customWidth="1"/>
    <col min="27" max="27" width="6.85546875" style="16" customWidth="1"/>
    <col min="28" max="28" width="12.85546875" style="1" customWidth="1"/>
    <col min="29" max="29" width="18.7109375" style="1" customWidth="1"/>
    <col min="30" max="30" width="18.85546875" style="1" customWidth="1"/>
    <col min="31" max="266" width="8.85546875" style="1" customWidth="1"/>
  </cols>
  <sheetData>
    <row r="1" spans="1:266" ht="35.25" customHeight="1">
      <c r="A1" s="2"/>
      <c r="B1" s="24"/>
      <c r="C1" s="3"/>
      <c r="D1" s="5"/>
      <c r="E1" s="22"/>
      <c r="F1" s="22"/>
      <c r="G1" s="22"/>
      <c r="H1" s="22"/>
      <c r="I1" s="22"/>
      <c r="J1" s="25"/>
      <c r="K1" s="25"/>
      <c r="L1" s="230"/>
      <c r="M1" s="25"/>
      <c r="N1" s="25"/>
      <c r="O1" s="22"/>
      <c r="P1" s="22"/>
      <c r="Q1" s="22"/>
      <c r="R1" s="22"/>
      <c r="S1" s="22"/>
      <c r="T1" s="22"/>
      <c r="U1" s="22"/>
      <c r="V1" s="22"/>
      <c r="W1" s="22"/>
      <c r="X1" s="22"/>
      <c r="Y1" s="22"/>
      <c r="Z1" s="22"/>
      <c r="AA1" s="22"/>
      <c r="AB1" s="22"/>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row>
    <row r="2" spans="1:266" ht="50" customHeight="1">
      <c r="A2" s="2"/>
      <c r="B2" s="24"/>
      <c r="C2" s="3"/>
      <c r="D2" s="5"/>
      <c r="E2" s="505" t="s">
        <v>106</v>
      </c>
      <c r="F2" s="505"/>
      <c r="G2" s="505"/>
      <c r="H2" s="505"/>
      <c r="I2" s="505"/>
      <c r="J2" s="505"/>
      <c r="K2" s="505"/>
      <c r="L2" s="505"/>
      <c r="M2" s="505"/>
      <c r="N2" s="505"/>
      <c r="O2" s="505"/>
      <c r="P2" s="505"/>
      <c r="Q2" s="505"/>
      <c r="R2" s="505"/>
      <c r="S2" s="505"/>
      <c r="T2" s="505"/>
      <c r="U2" s="505"/>
      <c r="V2" s="505"/>
      <c r="W2" s="505"/>
      <c r="X2" s="505"/>
      <c r="Y2" s="505"/>
      <c r="Z2" s="505"/>
      <c r="AA2" s="505"/>
      <c r="AB2" s="505"/>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row>
    <row r="3" spans="1:266" ht="35" customHeight="1" thickBot="1">
      <c r="A3" s="2"/>
      <c r="B3" s="24"/>
      <c r="C3" s="3"/>
      <c r="D3" s="5"/>
      <c r="E3" s="22"/>
      <c r="F3" s="22"/>
      <c r="G3" s="22"/>
      <c r="H3" s="22"/>
      <c r="I3" s="22"/>
      <c r="J3" s="25"/>
      <c r="K3" s="25"/>
      <c r="L3" s="230"/>
      <c r="M3" s="25"/>
      <c r="N3" s="25"/>
      <c r="O3" s="22"/>
      <c r="P3" s="22"/>
      <c r="Q3" s="22"/>
      <c r="R3" s="22"/>
      <c r="S3" s="22"/>
      <c r="T3" s="22"/>
      <c r="U3" s="22"/>
      <c r="V3" s="22"/>
      <c r="W3" s="22"/>
      <c r="X3" s="22"/>
      <c r="Y3" s="22"/>
      <c r="Z3" s="22"/>
      <c r="AA3" s="22"/>
      <c r="AB3" s="22"/>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row>
    <row r="4" spans="1:266" ht="55" customHeight="1">
      <c r="A4" s="2"/>
      <c r="B4" s="3"/>
      <c r="C4" s="3"/>
      <c r="D4" s="5"/>
      <c r="E4" s="35" t="s">
        <v>0</v>
      </c>
      <c r="F4" s="506" t="s">
        <v>162</v>
      </c>
      <c r="G4" s="506"/>
      <c r="H4" s="506"/>
      <c r="I4" s="506"/>
      <c r="J4" s="506"/>
      <c r="K4" s="506"/>
      <c r="L4" s="506"/>
      <c r="M4" s="506"/>
      <c r="N4" s="506"/>
      <c r="O4" s="506"/>
      <c r="P4" s="293" t="s">
        <v>105</v>
      </c>
      <c r="Q4" s="507" t="s">
        <v>107</v>
      </c>
      <c r="R4" s="507"/>
      <c r="S4" s="507"/>
      <c r="T4" s="507"/>
      <c r="U4" s="295" t="s">
        <v>104</v>
      </c>
      <c r="V4" s="294"/>
      <c r="W4" s="507" t="s">
        <v>108</v>
      </c>
      <c r="X4" s="507"/>
      <c r="Y4" s="507"/>
      <c r="Z4" s="295" t="s">
        <v>104</v>
      </c>
      <c r="AA4" s="27"/>
      <c r="AB4" s="28"/>
    </row>
    <row r="5" spans="1:266" ht="29" customHeight="1">
      <c r="A5" s="2"/>
      <c r="B5" s="3"/>
      <c r="C5" s="3"/>
      <c r="D5" s="5"/>
      <c r="E5" s="115"/>
      <c r="F5" s="498" t="s">
        <v>161</v>
      </c>
      <c r="G5" s="498"/>
      <c r="H5" s="498"/>
      <c r="I5" s="498"/>
      <c r="J5" s="498"/>
      <c r="K5" s="498"/>
      <c r="L5" s="498"/>
      <c r="M5" s="498"/>
      <c r="N5" s="498"/>
      <c r="O5" s="498"/>
      <c r="P5" s="292"/>
      <c r="Q5" s="26"/>
      <c r="R5" s="26"/>
      <c r="S5" s="26"/>
      <c r="T5" s="26"/>
      <c r="U5" s="26"/>
      <c r="V5" s="26"/>
      <c r="W5" s="26"/>
      <c r="X5" s="26"/>
      <c r="Y5" s="26"/>
      <c r="Z5" s="26"/>
      <c r="AA5" s="26"/>
      <c r="AB5" s="29"/>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row>
    <row r="6" spans="1:266" ht="38" customHeight="1">
      <c r="A6" s="2"/>
      <c r="B6" s="3"/>
      <c r="C6" s="3"/>
      <c r="D6" s="5"/>
      <c r="E6" s="115"/>
      <c r="F6" s="498" t="s">
        <v>78</v>
      </c>
      <c r="G6" s="498"/>
      <c r="H6" s="498"/>
      <c r="I6" s="498"/>
      <c r="J6" s="498"/>
      <c r="K6" s="498"/>
      <c r="L6" s="498"/>
      <c r="M6" s="498"/>
      <c r="N6" s="498"/>
      <c r="O6" s="498"/>
      <c r="P6" s="292"/>
      <c r="Q6" s="26"/>
      <c r="R6" s="26"/>
      <c r="S6" s="26"/>
      <c r="T6" s="26"/>
      <c r="U6" s="26"/>
      <c r="V6" s="26"/>
      <c r="W6" s="26"/>
      <c r="X6" s="26"/>
      <c r="Y6" s="26"/>
      <c r="Z6" s="26"/>
      <c r="AA6" s="26"/>
      <c r="AB6" s="29"/>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row>
    <row r="7" spans="1:266" ht="21" customHeight="1">
      <c r="A7" s="2"/>
      <c r="B7" s="23"/>
      <c r="C7" s="5"/>
      <c r="D7" s="5"/>
      <c r="E7" s="37" t="s">
        <v>64</v>
      </c>
      <c r="F7" s="499" t="s">
        <v>230</v>
      </c>
      <c r="G7" s="500"/>
      <c r="H7" s="500"/>
      <c r="I7" s="500"/>
      <c r="J7" s="500"/>
      <c r="K7" s="500"/>
      <c r="L7" s="500"/>
      <c r="M7" s="500"/>
      <c r="N7" s="500"/>
      <c r="O7" s="500"/>
      <c r="P7" s="501"/>
      <c r="Q7" s="502">
        <v>1</v>
      </c>
      <c r="R7" s="503"/>
      <c r="S7" s="504"/>
      <c r="T7" s="502">
        <v>2</v>
      </c>
      <c r="U7" s="491"/>
      <c r="V7" s="490">
        <v>3</v>
      </c>
      <c r="W7" s="503"/>
      <c r="X7" s="491"/>
      <c r="Y7" s="490">
        <v>4</v>
      </c>
      <c r="Z7" s="491"/>
      <c r="AA7" s="490">
        <v>5</v>
      </c>
      <c r="AB7" s="492"/>
    </row>
    <row r="8" spans="1:266" ht="30" customHeight="1">
      <c r="A8" s="2"/>
      <c r="B8" s="23"/>
      <c r="C8" s="6"/>
      <c r="D8" s="5"/>
      <c r="E8" s="37" t="s">
        <v>1</v>
      </c>
      <c r="F8" s="493" t="s">
        <v>59</v>
      </c>
      <c r="G8" s="494"/>
      <c r="H8" s="494"/>
      <c r="I8" s="494"/>
      <c r="J8" s="494"/>
      <c r="K8" s="494"/>
      <c r="L8" s="494"/>
      <c r="M8" s="494"/>
      <c r="N8" s="494"/>
      <c r="O8" s="495"/>
      <c r="P8" s="39" t="s">
        <v>4</v>
      </c>
      <c r="Q8" s="478"/>
      <c r="R8" s="479"/>
      <c r="S8" s="480"/>
      <c r="T8" s="85"/>
      <c r="U8" s="86"/>
      <c r="V8" s="87"/>
      <c r="W8" s="88"/>
      <c r="X8" s="86"/>
      <c r="Y8" s="89"/>
      <c r="Z8" s="86"/>
      <c r="AA8" s="84"/>
      <c r="AB8" s="90"/>
    </row>
    <row r="9" spans="1:266" ht="20.5" customHeight="1">
      <c r="A9" s="2"/>
      <c r="B9" s="5"/>
      <c r="C9" s="5"/>
      <c r="D9" s="5"/>
      <c r="E9" s="37" t="s">
        <v>2</v>
      </c>
      <c r="F9" s="479"/>
      <c r="G9" s="479"/>
      <c r="H9" s="479"/>
      <c r="I9" s="479"/>
      <c r="J9" s="479"/>
      <c r="K9" s="479"/>
      <c r="L9" s="479"/>
      <c r="M9" s="479"/>
      <c r="N9" s="479"/>
      <c r="O9" s="480"/>
      <c r="P9" s="39" t="s">
        <v>5</v>
      </c>
      <c r="Q9" s="478"/>
      <c r="R9" s="479"/>
      <c r="S9" s="480"/>
      <c r="T9" s="85"/>
      <c r="U9" s="86"/>
      <c r="V9" s="87"/>
      <c r="W9" s="88"/>
      <c r="X9" s="86"/>
      <c r="Y9" s="89"/>
      <c r="Z9" s="86"/>
      <c r="AA9" s="84"/>
      <c r="AB9" s="90"/>
    </row>
    <row r="10" spans="1:266" ht="20.5" customHeight="1">
      <c r="A10" s="2"/>
      <c r="B10" s="5"/>
      <c r="C10" s="6"/>
      <c r="D10" s="5"/>
      <c r="E10" s="37" t="s">
        <v>3</v>
      </c>
      <c r="F10" s="475">
        <f>Y14</f>
        <v>0</v>
      </c>
      <c r="G10" s="476"/>
      <c r="H10" s="476"/>
      <c r="I10" s="476"/>
      <c r="J10" s="476"/>
      <c r="K10" s="476"/>
      <c r="L10" s="476"/>
      <c r="M10" s="476"/>
      <c r="N10" s="476"/>
      <c r="O10" s="477"/>
      <c r="P10" s="39" t="s">
        <v>6</v>
      </c>
      <c r="Q10" s="478"/>
      <c r="R10" s="479"/>
      <c r="S10" s="480"/>
      <c r="T10" s="85"/>
      <c r="U10" s="86"/>
      <c r="V10" s="87"/>
      <c r="W10" s="88"/>
      <c r="X10" s="86"/>
      <c r="Y10" s="89"/>
      <c r="Z10" s="86"/>
      <c r="AA10" s="84"/>
      <c r="AB10" s="90"/>
    </row>
    <row r="11" spans="1:266" ht="36" customHeight="1" thickBot="1">
      <c r="A11" s="2"/>
      <c r="B11" s="23"/>
      <c r="C11" s="5"/>
      <c r="D11" s="5"/>
      <c r="E11" s="38" t="s">
        <v>67</v>
      </c>
      <c r="F11" s="481">
        <v>43707</v>
      </c>
      <c r="G11" s="482"/>
      <c r="H11" s="482"/>
      <c r="I11" s="482"/>
      <c r="J11" s="482"/>
      <c r="K11" s="482"/>
      <c r="L11" s="482"/>
      <c r="M11" s="482"/>
      <c r="N11" s="482"/>
      <c r="O11" s="483"/>
      <c r="P11" s="40" t="s">
        <v>68</v>
      </c>
      <c r="Q11" s="484">
        <v>43738</v>
      </c>
      <c r="R11" s="485"/>
      <c r="S11" s="486"/>
      <c r="T11" s="91"/>
      <c r="U11" s="92"/>
      <c r="V11" s="93"/>
      <c r="W11" s="94"/>
      <c r="X11" s="92"/>
      <c r="Y11" s="95"/>
      <c r="Z11" s="92"/>
      <c r="AA11" s="96"/>
      <c r="AB11" s="97"/>
    </row>
    <row r="12" spans="1:266" ht="20.5" customHeight="1" thickBot="1">
      <c r="A12" s="2"/>
      <c r="B12" s="5"/>
      <c r="C12" s="6"/>
      <c r="D12" s="5"/>
      <c r="E12" s="7"/>
      <c r="F12" s="7"/>
      <c r="G12" s="7"/>
      <c r="H12" s="7"/>
      <c r="I12" s="21"/>
      <c r="J12" s="21"/>
      <c r="K12" s="21"/>
      <c r="L12" s="21"/>
      <c r="M12" s="21"/>
      <c r="N12" s="21"/>
      <c r="O12" s="21"/>
      <c r="P12" s="7"/>
      <c r="Q12" s="7"/>
      <c r="R12" s="7"/>
      <c r="S12" s="7"/>
      <c r="T12" s="7"/>
      <c r="U12" s="7"/>
      <c r="V12" s="7"/>
      <c r="W12" s="17"/>
      <c r="X12" s="17"/>
      <c r="Y12" s="7"/>
      <c r="Z12" s="7"/>
      <c r="AA12" s="21"/>
      <c r="AB12" s="21"/>
    </row>
    <row r="13" spans="1:266" ht="62" customHeight="1">
      <c r="A13" s="2"/>
      <c r="B13" s="5"/>
      <c r="C13" s="5"/>
      <c r="D13" s="5"/>
      <c r="E13" s="36" t="s">
        <v>79</v>
      </c>
      <c r="F13" s="544" t="s">
        <v>253</v>
      </c>
      <c r="G13" s="544"/>
      <c r="H13" s="544"/>
      <c r="I13" s="545"/>
      <c r="J13" s="30" t="s">
        <v>80</v>
      </c>
      <c r="K13" s="33" t="s">
        <v>8</v>
      </c>
      <c r="L13" s="239" t="s">
        <v>81</v>
      </c>
      <c r="M13" s="34" t="s">
        <v>9</v>
      </c>
      <c r="N13" s="32" t="s">
        <v>8</v>
      </c>
      <c r="O13" s="31" t="s">
        <v>10</v>
      </c>
      <c r="P13" s="36" t="s">
        <v>7</v>
      </c>
      <c r="Q13" s="231"/>
      <c r="R13" s="231"/>
      <c r="S13" s="231"/>
      <c r="T13" s="231"/>
      <c r="U13" s="231"/>
      <c r="V13" s="232"/>
      <c r="W13" s="30" t="s">
        <v>80</v>
      </c>
      <c r="X13" s="32" t="s">
        <v>8</v>
      </c>
      <c r="Y13" s="33" t="s">
        <v>81</v>
      </c>
      <c r="Z13" s="34" t="s">
        <v>9</v>
      </c>
      <c r="AA13" s="32" t="s">
        <v>8</v>
      </c>
      <c r="AB13" s="31" t="s">
        <v>10</v>
      </c>
    </row>
    <row r="14" spans="1:266" ht="40" customHeight="1">
      <c r="A14" s="2"/>
      <c r="B14" s="5"/>
      <c r="C14" s="5"/>
      <c r="D14" s="5"/>
      <c r="E14" s="48" t="s">
        <v>64</v>
      </c>
      <c r="F14" s="469"/>
      <c r="G14" s="470"/>
      <c r="H14" s="470"/>
      <c r="I14" s="325" t="s">
        <v>35</v>
      </c>
      <c r="J14" s="235"/>
      <c r="K14" s="139"/>
      <c r="L14" s="240"/>
      <c r="M14" s="46"/>
      <c r="N14" s="44"/>
      <c r="O14" s="140"/>
      <c r="P14" s="48" t="s">
        <v>64</v>
      </c>
      <c r="Q14" s="487" t="str">
        <f>F7</f>
        <v>Tuyển dụng Giám đốc Bán hàng với Hợp đồng 01 năm</v>
      </c>
      <c r="R14" s="488"/>
      <c r="S14" s="488"/>
      <c r="T14" s="488"/>
      <c r="U14" s="488"/>
      <c r="V14" s="489"/>
      <c r="W14" s="49"/>
      <c r="X14" s="50"/>
      <c r="Y14" s="133"/>
      <c r="Z14" s="52"/>
      <c r="AA14" s="53"/>
      <c r="AB14" s="134"/>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row>
    <row r="15" spans="1:266" ht="31" customHeight="1">
      <c r="A15" s="2"/>
      <c r="B15" s="23"/>
      <c r="C15" s="6"/>
      <c r="D15" s="5"/>
      <c r="E15" s="43" t="s">
        <v>11</v>
      </c>
      <c r="F15" s="452"/>
      <c r="G15" s="453"/>
      <c r="H15" s="453"/>
      <c r="I15" s="325"/>
      <c r="J15" s="235"/>
      <c r="K15" s="45"/>
      <c r="L15" s="241"/>
      <c r="M15" s="46"/>
      <c r="N15" s="44"/>
      <c r="O15" s="47"/>
      <c r="P15" s="48" t="s">
        <v>11</v>
      </c>
      <c r="Q15" s="454" t="s">
        <v>231</v>
      </c>
      <c r="R15" s="455"/>
      <c r="S15" s="455"/>
      <c r="T15" s="455"/>
      <c r="U15" s="455"/>
      <c r="V15" s="456"/>
      <c r="W15" s="49"/>
      <c r="X15" s="50"/>
      <c r="Y15" s="51"/>
      <c r="Z15" s="52"/>
      <c r="AA15" s="53"/>
      <c r="AB15" s="54"/>
      <c r="AC15" s="16"/>
    </row>
    <row r="16" spans="1:266" ht="31" customHeight="1">
      <c r="A16" s="2"/>
      <c r="B16" s="8"/>
      <c r="C16" s="5"/>
      <c r="D16" s="5"/>
      <c r="E16" s="55" t="s">
        <v>12</v>
      </c>
      <c r="F16" s="469" t="s">
        <v>254</v>
      </c>
      <c r="G16" s="470"/>
      <c r="H16" s="470"/>
      <c r="I16" s="471"/>
      <c r="J16" s="235"/>
      <c r="K16" s="135"/>
      <c r="L16" s="242">
        <f>60000000</f>
        <v>60000000</v>
      </c>
      <c r="M16" s="136"/>
      <c r="N16" s="137"/>
      <c r="O16" s="138">
        <f>AB17/120%</f>
        <v>30000000</v>
      </c>
      <c r="P16" s="55" t="s">
        <v>12</v>
      </c>
      <c r="Q16" s="457" t="s">
        <v>232</v>
      </c>
      <c r="R16" s="458"/>
      <c r="S16" s="458"/>
      <c r="T16" s="458"/>
      <c r="U16" s="458"/>
      <c r="V16" s="459"/>
      <c r="W16" s="49"/>
      <c r="X16" s="50"/>
      <c r="Y16" s="60"/>
      <c r="Z16" s="56"/>
      <c r="AA16" s="141"/>
      <c r="AB16" s="142"/>
      <c r="AC16" s="98"/>
    </row>
    <row r="17" spans="1:266" ht="31" customHeight="1">
      <c r="A17" s="2"/>
      <c r="C17" s="5"/>
      <c r="D17" s="5"/>
      <c r="E17" s="57" t="s">
        <v>182</v>
      </c>
      <c r="F17" s="452"/>
      <c r="G17" s="453"/>
      <c r="H17" s="453"/>
      <c r="I17" s="325"/>
      <c r="J17" s="235"/>
      <c r="K17" s="45"/>
      <c r="L17" s="241"/>
      <c r="M17" s="46"/>
      <c r="N17" s="44"/>
      <c r="O17" s="47"/>
      <c r="P17" s="57" t="s">
        <v>182</v>
      </c>
      <c r="Q17" s="460"/>
      <c r="R17" s="461"/>
      <c r="S17" s="461"/>
      <c r="T17" s="461"/>
      <c r="U17" s="461"/>
      <c r="V17" s="462"/>
      <c r="W17" s="58"/>
      <c r="X17" s="59"/>
      <c r="Y17" s="339">
        <f>SUM(Y18:Y28)</f>
        <v>23460000</v>
      </c>
      <c r="Z17" s="56">
        <v>3000000</v>
      </c>
      <c r="AA17" s="233">
        <v>12</v>
      </c>
      <c r="AB17" s="340">
        <f>Z17*AA17</f>
        <v>36000000</v>
      </c>
      <c r="AC17" s="16"/>
    </row>
    <row r="18" spans="1:266" ht="39" customHeight="1">
      <c r="A18" s="2"/>
      <c r="B18" s="308"/>
      <c r="C18" s="9"/>
      <c r="D18" s="5"/>
      <c r="E18" s="309" t="s">
        <v>224</v>
      </c>
      <c r="F18" s="444"/>
      <c r="G18" s="445"/>
      <c r="H18" s="445"/>
      <c r="I18" s="325"/>
      <c r="J18" s="235"/>
      <c r="K18" s="45"/>
      <c r="L18" s="241"/>
      <c r="M18" s="46"/>
      <c r="N18" s="44"/>
      <c r="O18" s="47"/>
      <c r="P18" s="309" t="s">
        <v>233</v>
      </c>
      <c r="Q18" s="446" t="s">
        <v>248</v>
      </c>
      <c r="R18" s="447"/>
      <c r="S18" s="447"/>
      <c r="T18" s="447"/>
      <c r="U18" s="447"/>
      <c r="V18" s="448"/>
      <c r="W18" s="234">
        <f>(200000+60000)*2.25</f>
        <v>585000</v>
      </c>
      <c r="X18" s="59">
        <v>1</v>
      </c>
      <c r="Y18" s="60">
        <f t="shared" ref="Y18:Y28" si="0">W18*X18</f>
        <v>585000</v>
      </c>
      <c r="Z18" s="56"/>
      <c r="AA18" s="141"/>
      <c r="AB18" s="143"/>
      <c r="AC18" s="16"/>
    </row>
    <row r="19" spans="1:266" ht="39" customHeight="1">
      <c r="A19" s="2"/>
      <c r="B19" s="308"/>
      <c r="C19" s="9"/>
      <c r="D19" s="5"/>
      <c r="E19" s="309"/>
      <c r="F19" s="310"/>
      <c r="G19" s="311"/>
      <c r="H19" s="311"/>
      <c r="I19" s="325"/>
      <c r="J19" s="235"/>
      <c r="K19" s="45"/>
      <c r="L19" s="241"/>
      <c r="M19" s="46"/>
      <c r="N19" s="44"/>
      <c r="O19" s="47"/>
      <c r="P19" s="309" t="s">
        <v>234</v>
      </c>
      <c r="Q19" s="446" t="s">
        <v>249</v>
      </c>
      <c r="R19" s="447"/>
      <c r="S19" s="447"/>
      <c r="T19" s="447"/>
      <c r="U19" s="447"/>
      <c r="V19" s="448"/>
      <c r="W19" s="234">
        <f>60000+140000</f>
        <v>200000</v>
      </c>
      <c r="X19" s="59">
        <v>13</v>
      </c>
      <c r="Y19" s="60">
        <f t="shared" si="0"/>
        <v>2600000</v>
      </c>
      <c r="Z19" s="56"/>
      <c r="AA19" s="141"/>
      <c r="AB19" s="143"/>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row>
    <row r="20" spans="1:266" ht="39" customHeight="1">
      <c r="A20" s="2"/>
      <c r="B20" s="308"/>
      <c r="C20" s="9"/>
      <c r="D20" s="5"/>
      <c r="E20" s="309"/>
      <c r="F20" s="310"/>
      <c r="G20" s="311"/>
      <c r="H20" s="311"/>
      <c r="I20" s="325"/>
      <c r="J20" s="235"/>
      <c r="K20" s="45"/>
      <c r="L20" s="241"/>
      <c r="M20" s="46"/>
      <c r="N20" s="44"/>
      <c r="O20" s="47"/>
      <c r="P20" s="309" t="s">
        <v>235</v>
      </c>
      <c r="Q20" s="446" t="s">
        <v>250</v>
      </c>
      <c r="R20" s="447"/>
      <c r="S20" s="447"/>
      <c r="T20" s="447"/>
      <c r="U20" s="447"/>
      <c r="V20" s="448"/>
      <c r="W20" s="234">
        <v>100000</v>
      </c>
      <c r="X20" s="59">
        <v>13</v>
      </c>
      <c r="Y20" s="60">
        <f t="shared" si="0"/>
        <v>1300000</v>
      </c>
      <c r="Z20" s="56"/>
      <c r="AA20" s="141"/>
      <c r="AB20" s="143"/>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row>
    <row r="21" spans="1:266" ht="39" customHeight="1">
      <c r="A21" s="2"/>
      <c r="B21" s="308"/>
      <c r="C21" s="9"/>
      <c r="D21" s="5"/>
      <c r="E21" s="309"/>
      <c r="F21" s="310"/>
      <c r="G21" s="311"/>
      <c r="H21" s="311"/>
      <c r="I21" s="325"/>
      <c r="J21" s="235"/>
      <c r="K21" s="45"/>
      <c r="L21" s="241"/>
      <c r="M21" s="46"/>
      <c r="N21" s="44"/>
      <c r="O21" s="47"/>
      <c r="P21" s="309" t="s">
        <v>236</v>
      </c>
      <c r="Q21" s="446" t="s">
        <v>251</v>
      </c>
      <c r="R21" s="447"/>
      <c r="S21" s="447"/>
      <c r="T21" s="447"/>
      <c r="U21" s="447"/>
      <c r="V21" s="448"/>
      <c r="W21" s="234">
        <f>(60000+140000+100000)*2.25</f>
        <v>675000</v>
      </c>
      <c r="X21" s="59">
        <v>1</v>
      </c>
      <c r="Y21" s="60">
        <f t="shared" si="0"/>
        <v>675000</v>
      </c>
      <c r="Z21" s="56"/>
      <c r="AA21" s="141"/>
      <c r="AB21" s="143"/>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row>
    <row r="22" spans="1:266" ht="39" customHeight="1">
      <c r="A22" s="2"/>
      <c r="B22" s="308"/>
      <c r="C22" s="9"/>
      <c r="D22" s="5"/>
      <c r="E22" s="309"/>
      <c r="F22" s="310"/>
      <c r="G22" s="311"/>
      <c r="H22" s="311"/>
      <c r="I22" s="325"/>
      <c r="J22" s="235"/>
      <c r="K22" s="45"/>
      <c r="L22" s="241"/>
      <c r="M22" s="46"/>
      <c r="N22" s="44"/>
      <c r="O22" s="47"/>
      <c r="P22" s="309" t="s">
        <v>237</v>
      </c>
      <c r="Q22" s="446" t="s">
        <v>252</v>
      </c>
      <c r="R22" s="447"/>
      <c r="S22" s="447"/>
      <c r="T22" s="447"/>
      <c r="U22" s="447"/>
      <c r="V22" s="448"/>
      <c r="W22" s="234">
        <f>100000+200000</f>
        <v>300000</v>
      </c>
      <c r="X22" s="59">
        <v>1</v>
      </c>
      <c r="Y22" s="60">
        <f t="shared" si="0"/>
        <v>300000</v>
      </c>
      <c r="Z22" s="56"/>
      <c r="AA22" s="141"/>
      <c r="AB22" s="143"/>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row>
    <row r="23" spans="1:266" ht="39" customHeight="1">
      <c r="A23" s="2"/>
      <c r="B23" s="308"/>
      <c r="C23" s="9"/>
      <c r="D23" s="5"/>
      <c r="E23" s="309" t="s">
        <v>225</v>
      </c>
      <c r="F23" s="129"/>
      <c r="G23" s="67"/>
      <c r="H23" s="63"/>
      <c r="I23" s="325"/>
      <c r="J23" s="235"/>
      <c r="K23" s="45"/>
      <c r="L23" s="241"/>
      <c r="M23" s="46"/>
      <c r="N23" s="44"/>
      <c r="O23" s="47"/>
      <c r="P23" s="309" t="s">
        <v>238</v>
      </c>
      <c r="Q23" s="446" t="s">
        <v>239</v>
      </c>
      <c r="R23" s="447"/>
      <c r="S23" s="447"/>
      <c r="T23" s="447"/>
      <c r="U23" s="447"/>
      <c r="V23" s="448"/>
      <c r="W23" s="58">
        <f>Z17*20%</f>
        <v>600000</v>
      </c>
      <c r="X23" s="341">
        <v>12</v>
      </c>
      <c r="Y23" s="60">
        <f t="shared" si="0"/>
        <v>7200000</v>
      </c>
      <c r="Z23" s="56"/>
      <c r="AA23" s="64"/>
      <c r="AB23" s="61"/>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row>
    <row r="24" spans="1:266" ht="39" customHeight="1">
      <c r="A24" s="2"/>
      <c r="B24" s="308"/>
      <c r="C24" s="9"/>
      <c r="D24" s="5"/>
      <c r="E24" s="309"/>
      <c r="F24" s="129"/>
      <c r="G24" s="67"/>
      <c r="H24" s="63"/>
      <c r="I24" s="325"/>
      <c r="J24" s="235"/>
      <c r="K24" s="45"/>
      <c r="L24" s="241"/>
      <c r="M24" s="46"/>
      <c r="N24" s="44"/>
      <c r="O24" s="47"/>
      <c r="P24" s="309" t="s">
        <v>240</v>
      </c>
      <c r="Q24" s="446" t="s">
        <v>256</v>
      </c>
      <c r="R24" s="447"/>
      <c r="S24" s="447"/>
      <c r="T24" s="447"/>
      <c r="U24" s="447"/>
      <c r="V24" s="448"/>
      <c r="W24" s="58">
        <f>Z17*10%</f>
        <v>300000</v>
      </c>
      <c r="X24" s="341">
        <v>12</v>
      </c>
      <c r="Y24" s="60">
        <f t="shared" si="0"/>
        <v>3600000</v>
      </c>
      <c r="Z24" s="56"/>
      <c r="AA24" s="64"/>
      <c r="AB24" s="61"/>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row>
    <row r="25" spans="1:266" ht="39" customHeight="1">
      <c r="A25" s="2"/>
      <c r="B25" s="308"/>
      <c r="C25" s="9"/>
      <c r="D25" s="5"/>
      <c r="E25" s="309"/>
      <c r="F25" s="129"/>
      <c r="G25" s="67"/>
      <c r="H25" s="63"/>
      <c r="I25" s="325"/>
      <c r="J25" s="235"/>
      <c r="K25" s="45"/>
      <c r="L25" s="241"/>
      <c r="M25" s="46"/>
      <c r="N25" s="44"/>
      <c r="O25" s="47"/>
      <c r="P25" s="309" t="s">
        <v>241</v>
      </c>
      <c r="Q25" s="446" t="s">
        <v>242</v>
      </c>
      <c r="R25" s="447"/>
      <c r="S25" s="447"/>
      <c r="T25" s="447"/>
      <c r="U25" s="447"/>
      <c r="V25" s="448"/>
      <c r="W25" s="58">
        <f>Z17*5%</f>
        <v>150000</v>
      </c>
      <c r="X25" s="341">
        <v>12</v>
      </c>
      <c r="Y25" s="60">
        <f t="shared" si="0"/>
        <v>1800000</v>
      </c>
      <c r="Z25" s="56"/>
      <c r="AA25" s="64"/>
      <c r="AB25" s="61"/>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row>
    <row r="26" spans="1:266" ht="39" customHeight="1">
      <c r="A26" s="2"/>
      <c r="B26" s="308"/>
      <c r="C26" s="9"/>
      <c r="D26" s="5"/>
      <c r="E26" s="309"/>
      <c r="F26" s="129"/>
      <c r="G26" s="67"/>
      <c r="H26" s="63"/>
      <c r="I26" s="325"/>
      <c r="J26" s="235"/>
      <c r="K26" s="45"/>
      <c r="L26" s="241"/>
      <c r="M26" s="46"/>
      <c r="N26" s="44"/>
      <c r="O26" s="47"/>
      <c r="P26" s="309" t="s">
        <v>243</v>
      </c>
      <c r="Q26" s="446" t="s">
        <v>244</v>
      </c>
      <c r="R26" s="447"/>
      <c r="S26" s="447"/>
      <c r="T26" s="447"/>
      <c r="U26" s="447"/>
      <c r="V26" s="448"/>
      <c r="W26" s="58">
        <f>Z17*5%</f>
        <v>150000</v>
      </c>
      <c r="X26" s="59">
        <v>12</v>
      </c>
      <c r="Y26" s="60">
        <f t="shared" si="0"/>
        <v>1800000</v>
      </c>
      <c r="Z26" s="56"/>
      <c r="AA26" s="64"/>
      <c r="AB26" s="61"/>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row>
    <row r="27" spans="1:266" ht="39" customHeight="1">
      <c r="A27" s="534"/>
      <c r="B27" s="450"/>
      <c r="C27" s="450"/>
      <c r="D27" s="5"/>
      <c r="E27" s="309" t="s">
        <v>226</v>
      </c>
      <c r="F27" s="129"/>
      <c r="G27" s="67"/>
      <c r="H27" s="63"/>
      <c r="I27" s="325"/>
      <c r="J27" s="235"/>
      <c r="K27" s="45"/>
      <c r="L27" s="241"/>
      <c r="M27" s="46"/>
      <c r="N27" s="44"/>
      <c r="O27" s="47"/>
      <c r="P27" s="309" t="s">
        <v>245</v>
      </c>
      <c r="Q27" s="446" t="s">
        <v>255</v>
      </c>
      <c r="R27" s="447"/>
      <c r="S27" s="447"/>
      <c r="T27" s="447"/>
      <c r="U27" s="447"/>
      <c r="V27" s="448"/>
      <c r="W27" s="58">
        <f>Z17*5%</f>
        <v>150000</v>
      </c>
      <c r="X27" s="59">
        <v>12</v>
      </c>
      <c r="Y27" s="60">
        <f t="shared" si="0"/>
        <v>1800000</v>
      </c>
      <c r="Z27" s="56"/>
      <c r="AA27" s="64"/>
      <c r="AB27" s="61"/>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row>
    <row r="28" spans="1:266" ht="39" customHeight="1">
      <c r="A28" s="318"/>
      <c r="B28" s="312"/>
      <c r="C28" s="312"/>
      <c r="D28" s="5"/>
      <c r="E28" s="309"/>
      <c r="F28" s="129"/>
      <c r="G28" s="67"/>
      <c r="H28" s="63"/>
      <c r="I28" s="325"/>
      <c r="J28" s="235"/>
      <c r="K28" s="45"/>
      <c r="L28" s="241"/>
      <c r="M28" s="46"/>
      <c r="N28" s="44"/>
      <c r="O28" s="47"/>
      <c r="P28" s="309" t="s">
        <v>246</v>
      </c>
      <c r="Q28" s="446" t="s">
        <v>247</v>
      </c>
      <c r="R28" s="447"/>
      <c r="S28" s="447"/>
      <c r="T28" s="447"/>
      <c r="U28" s="447"/>
      <c r="V28" s="448"/>
      <c r="W28" s="58">
        <f>Z17*5%</f>
        <v>150000</v>
      </c>
      <c r="X28" s="59">
        <v>12</v>
      </c>
      <c r="Y28" s="60">
        <f t="shared" si="0"/>
        <v>1800000</v>
      </c>
      <c r="Z28" s="56"/>
      <c r="AA28" s="64"/>
      <c r="AB28" s="61"/>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row>
    <row r="29" spans="1:266" ht="31" hidden="1" customHeight="1">
      <c r="A29" s="2"/>
      <c r="D29" s="5"/>
      <c r="E29" s="43"/>
      <c r="F29" s="129"/>
      <c r="G29" s="67"/>
      <c r="H29" s="63"/>
      <c r="I29" s="237"/>
      <c r="J29" s="235"/>
      <c r="K29" s="45"/>
      <c r="L29" s="241"/>
      <c r="M29" s="46"/>
      <c r="N29" s="44"/>
      <c r="O29" s="47"/>
      <c r="P29" s="57" t="s">
        <v>13</v>
      </c>
      <c r="Q29" s="454"/>
      <c r="R29" s="455"/>
      <c r="S29" s="455"/>
      <c r="T29" s="455"/>
      <c r="U29" s="455"/>
      <c r="V29" s="456"/>
      <c r="W29" s="58"/>
      <c r="X29" s="59"/>
      <c r="Y29" s="60"/>
      <c r="Z29" s="56"/>
      <c r="AA29" s="141"/>
      <c r="AB29" s="144"/>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row>
    <row r="30" spans="1:266" ht="31" hidden="1" customHeight="1">
      <c r="A30" s="2"/>
      <c r="B30" s="9"/>
      <c r="C30" s="9"/>
      <c r="D30" s="5"/>
      <c r="E30" s="43"/>
      <c r="F30" s="129"/>
      <c r="G30" s="67"/>
      <c r="H30" s="63"/>
      <c r="I30" s="237"/>
      <c r="J30" s="235"/>
      <c r="K30" s="45"/>
      <c r="L30" s="241"/>
      <c r="M30" s="46"/>
      <c r="N30" s="44"/>
      <c r="O30" s="47"/>
      <c r="P30" s="62" t="s">
        <v>14</v>
      </c>
      <c r="Q30" s="541"/>
      <c r="R30" s="542"/>
      <c r="S30" s="542"/>
      <c r="T30" s="542"/>
      <c r="U30" s="542"/>
      <c r="V30" s="543"/>
      <c r="W30" s="58"/>
      <c r="X30" s="59"/>
      <c r="Y30" s="51"/>
      <c r="Z30" s="52"/>
      <c r="AA30" s="141"/>
      <c r="AB30" s="143"/>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row>
    <row r="31" spans="1:266" ht="31" hidden="1" customHeight="1">
      <c r="A31" s="2"/>
      <c r="B31" s="9"/>
      <c r="C31" s="9"/>
      <c r="D31" s="5"/>
      <c r="E31" s="43"/>
      <c r="F31" s="129"/>
      <c r="G31" s="67"/>
      <c r="H31" s="63"/>
      <c r="I31" s="237"/>
      <c r="J31" s="235"/>
      <c r="K31" s="45"/>
      <c r="L31" s="241"/>
      <c r="M31" s="46"/>
      <c r="N31" s="44"/>
      <c r="O31" s="47"/>
      <c r="P31" s="62" t="s">
        <v>15</v>
      </c>
      <c r="Q31" s="541"/>
      <c r="R31" s="542"/>
      <c r="S31" s="542"/>
      <c r="T31" s="542"/>
      <c r="U31" s="542"/>
      <c r="V31" s="543"/>
      <c r="W31" s="58"/>
      <c r="X31" s="59"/>
      <c r="Y31" s="60"/>
      <c r="Z31" s="56"/>
      <c r="AA31" s="64"/>
      <c r="AB31" s="61"/>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row>
    <row r="32" spans="1:266" ht="31" hidden="1" customHeight="1">
      <c r="A32" s="2"/>
      <c r="B32" s="10"/>
      <c r="C32" s="11"/>
      <c r="D32" s="5"/>
      <c r="E32" s="65"/>
      <c r="F32" s="66"/>
      <c r="G32" s="67"/>
      <c r="H32" s="67"/>
      <c r="I32" s="237"/>
      <c r="J32" s="235"/>
      <c r="K32" s="45"/>
      <c r="L32" s="241"/>
      <c r="M32" s="46"/>
      <c r="N32" s="44"/>
      <c r="O32" s="47"/>
      <c r="P32" s="68" t="s">
        <v>16</v>
      </c>
      <c r="Q32" s="487"/>
      <c r="R32" s="546"/>
      <c r="S32" s="546"/>
      <c r="T32" s="546"/>
      <c r="U32" s="546"/>
      <c r="V32" s="547"/>
      <c r="W32" s="49"/>
      <c r="X32" s="50"/>
      <c r="Y32" s="51"/>
      <c r="Z32" s="52"/>
      <c r="AA32" s="53"/>
      <c r="AB32" s="54"/>
    </row>
    <row r="33" spans="1:266" ht="31" hidden="1" customHeight="1">
      <c r="A33" s="2"/>
      <c r="B33" s="10"/>
      <c r="C33" s="11"/>
      <c r="D33" s="5"/>
      <c r="E33" s="65"/>
      <c r="F33" s="66"/>
      <c r="G33" s="67"/>
      <c r="H33" s="67"/>
      <c r="I33" s="237"/>
      <c r="J33" s="235"/>
      <c r="K33" s="45"/>
      <c r="L33" s="241"/>
      <c r="M33" s="46"/>
      <c r="N33" s="44"/>
      <c r="O33" s="47"/>
      <c r="P33" s="69" t="s">
        <v>36</v>
      </c>
      <c r="Q33" s="538"/>
      <c r="R33" s="539"/>
      <c r="S33" s="539"/>
      <c r="T33" s="539"/>
      <c r="U33" s="539"/>
      <c r="V33" s="540"/>
      <c r="W33" s="58"/>
      <c r="X33" s="59"/>
      <c r="Y33" s="51"/>
      <c r="Z33" s="52"/>
      <c r="AA33" s="53"/>
      <c r="AB33" s="54"/>
    </row>
    <row r="34" spans="1:266" ht="31" hidden="1" customHeight="1">
      <c r="A34" s="2"/>
      <c r="B34" s="10"/>
      <c r="C34" s="11"/>
      <c r="D34" s="5"/>
      <c r="E34" s="70"/>
      <c r="F34" s="71"/>
      <c r="G34" s="71"/>
      <c r="H34" s="71"/>
      <c r="I34" s="237"/>
      <c r="J34" s="235"/>
      <c r="K34" s="45"/>
      <c r="L34" s="241"/>
      <c r="M34" s="46"/>
      <c r="N34" s="44"/>
      <c r="O34" s="47"/>
      <c r="P34" s="62" t="s">
        <v>37</v>
      </c>
      <c r="Q34" s="541"/>
      <c r="R34" s="542"/>
      <c r="S34" s="542"/>
      <c r="T34" s="542"/>
      <c r="U34" s="542"/>
      <c r="V34" s="543"/>
      <c r="W34" s="58"/>
      <c r="X34" s="59"/>
      <c r="Y34" s="51"/>
      <c r="Z34" s="52"/>
      <c r="AA34" s="53"/>
      <c r="AB34" s="54"/>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row>
    <row r="35" spans="1:266" ht="31" hidden="1" customHeight="1">
      <c r="A35" s="2"/>
      <c r="B35" s="10"/>
      <c r="C35" s="11"/>
      <c r="D35" s="5"/>
      <c r="E35" s="70"/>
      <c r="F35" s="71"/>
      <c r="G35" s="71"/>
      <c r="H35" s="71"/>
      <c r="I35" s="237"/>
      <c r="J35" s="235"/>
      <c r="K35" s="45"/>
      <c r="L35" s="241"/>
      <c r="M35" s="46"/>
      <c r="N35" s="44"/>
      <c r="O35" s="47"/>
      <c r="P35" s="69" t="s">
        <v>40</v>
      </c>
      <c r="Q35" s="538"/>
      <c r="R35" s="539"/>
      <c r="S35" s="539"/>
      <c r="T35" s="539"/>
      <c r="U35" s="539"/>
      <c r="V35" s="540"/>
      <c r="W35" s="58"/>
      <c r="X35" s="59"/>
      <c r="Y35" s="51"/>
      <c r="Z35" s="52"/>
      <c r="AA35" s="53"/>
      <c r="AB35" s="54"/>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row>
    <row r="36" spans="1:266" ht="31" hidden="1" customHeight="1">
      <c r="A36" s="2"/>
      <c r="B36" s="10"/>
      <c r="C36" s="11"/>
      <c r="D36" s="5"/>
      <c r="E36" s="70"/>
      <c r="F36" s="71"/>
      <c r="G36" s="71"/>
      <c r="H36" s="71"/>
      <c r="I36" s="237"/>
      <c r="J36" s="235"/>
      <c r="K36" s="45"/>
      <c r="L36" s="241"/>
      <c r="M36" s="46"/>
      <c r="N36" s="44"/>
      <c r="O36" s="47"/>
      <c r="P36" s="145" t="s">
        <v>38</v>
      </c>
      <c r="Q36" s="541"/>
      <c r="R36" s="542"/>
      <c r="S36" s="542"/>
      <c r="T36" s="542"/>
      <c r="U36" s="542"/>
      <c r="V36" s="543"/>
      <c r="W36" s="58"/>
      <c r="X36" s="59"/>
      <c r="Y36" s="51"/>
      <c r="Z36" s="52"/>
      <c r="AA36" s="53"/>
      <c r="AB36" s="54"/>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row>
    <row r="37" spans="1:266" ht="31" hidden="1" customHeight="1">
      <c r="A37" s="2"/>
      <c r="B37" s="10"/>
      <c r="C37" s="11"/>
      <c r="D37" s="5"/>
      <c r="E37" s="70"/>
      <c r="F37" s="71"/>
      <c r="G37" s="71"/>
      <c r="H37" s="71"/>
      <c r="I37" s="237"/>
      <c r="J37" s="235"/>
      <c r="K37" s="45"/>
      <c r="L37" s="241"/>
      <c r="M37" s="46"/>
      <c r="N37" s="44"/>
      <c r="O37" s="47"/>
      <c r="P37" s="69" t="s">
        <v>41</v>
      </c>
      <c r="Q37" s="538"/>
      <c r="R37" s="539"/>
      <c r="S37" s="539"/>
      <c r="T37" s="539"/>
      <c r="U37" s="539"/>
      <c r="V37" s="540"/>
      <c r="W37" s="58"/>
      <c r="X37" s="59"/>
      <c r="Y37" s="51"/>
      <c r="Z37" s="52"/>
      <c r="AA37" s="53"/>
      <c r="AB37" s="54"/>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row>
    <row r="38" spans="1:266" ht="31" hidden="1" customHeight="1" thickBot="1">
      <c r="A38" s="2"/>
      <c r="B38" s="10"/>
      <c r="C38" s="11"/>
      <c r="D38" s="5"/>
      <c r="E38" s="72"/>
      <c r="F38" s="73"/>
      <c r="G38" s="73"/>
      <c r="H38" s="73"/>
      <c r="I38" s="238"/>
      <c r="J38" s="236"/>
      <c r="K38" s="75"/>
      <c r="L38" s="243"/>
      <c r="M38" s="76"/>
      <c r="N38" s="74"/>
      <c r="O38" s="77"/>
      <c r="P38" s="145" t="s">
        <v>39</v>
      </c>
      <c r="Q38" s="535"/>
      <c r="R38" s="536"/>
      <c r="S38" s="536"/>
      <c r="T38" s="536"/>
      <c r="U38" s="536"/>
      <c r="V38" s="537"/>
      <c r="W38" s="78"/>
      <c r="X38" s="79"/>
      <c r="Y38" s="80"/>
      <c r="Z38" s="81"/>
      <c r="AA38" s="82"/>
      <c r="AB38" s="83"/>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row>
    <row r="39" spans="1:266" ht="33" customHeight="1">
      <c r="A39" s="2"/>
      <c r="D39" s="5"/>
      <c r="E39" s="119" t="s">
        <v>17</v>
      </c>
      <c r="F39" s="13"/>
      <c r="G39" s="13"/>
      <c r="H39" s="13"/>
      <c r="I39" s="21"/>
      <c r="J39" s="21"/>
      <c r="K39" s="21"/>
      <c r="L39" s="21"/>
      <c r="M39" s="21"/>
      <c r="N39" s="21"/>
      <c r="O39" s="21"/>
      <c r="P39" s="13"/>
      <c r="Q39" s="13"/>
      <c r="R39" s="13"/>
      <c r="S39" s="13"/>
      <c r="T39" s="13"/>
      <c r="U39" s="13"/>
      <c r="V39" s="13"/>
      <c r="W39" s="18"/>
      <c r="X39" s="18"/>
      <c r="Y39" s="13"/>
      <c r="Z39" s="13"/>
      <c r="AA39" s="21"/>
      <c r="AB39" s="21"/>
    </row>
    <row r="40" spans="1:266" ht="46" customHeight="1">
      <c r="A40" s="2"/>
      <c r="B40" s="451"/>
      <c r="C40" s="451"/>
      <c r="D40" s="5"/>
      <c r="E40" s="122" t="s">
        <v>18</v>
      </c>
      <c r="F40" s="99"/>
      <c r="G40" s="99"/>
      <c r="H40" s="99"/>
      <c r="I40" s="463" t="s">
        <v>19</v>
      </c>
      <c r="J40" s="464"/>
      <c r="K40" s="464"/>
      <c r="L40" s="464"/>
      <c r="M40" s="464"/>
      <c r="N40" s="464"/>
      <c r="O40" s="465"/>
      <c r="P40" s="121" t="s">
        <v>118</v>
      </c>
      <c r="Q40" s="466" t="s">
        <v>117</v>
      </c>
      <c r="R40" s="467"/>
      <c r="S40" s="467"/>
      <c r="T40" s="467"/>
      <c r="U40" s="468"/>
      <c r="V40" s="120" t="s">
        <v>21</v>
      </c>
      <c r="W40" s="120" t="s">
        <v>20</v>
      </c>
      <c r="X40" s="120" t="s">
        <v>22</v>
      </c>
      <c r="Y40" s="433" t="s">
        <v>23</v>
      </c>
      <c r="Z40" s="434"/>
      <c r="AA40" s="434"/>
      <c r="AB40" s="435"/>
      <c r="AC40" s="20"/>
    </row>
    <row r="41" spans="1:266" ht="64" customHeight="1">
      <c r="A41" s="2"/>
      <c r="B41" s="10"/>
      <c r="C41" s="11"/>
      <c r="D41" s="5"/>
      <c r="E41" s="101" t="s">
        <v>24</v>
      </c>
      <c r="F41" s="436" t="str">
        <f>Q16</f>
        <v xml:space="preserve">Chiến lược Bán hàng được xây dựng &amp; thực hiện trong năm 2020 để đảm bảo doanh số đề ra </v>
      </c>
      <c r="G41" s="437"/>
      <c r="H41" s="437"/>
      <c r="I41" s="438"/>
      <c r="J41" s="439"/>
      <c r="K41" s="439"/>
      <c r="L41" s="439"/>
      <c r="M41" s="439"/>
      <c r="N41" s="439"/>
      <c r="O41" s="440"/>
      <c r="P41" s="102"/>
      <c r="Q41" s="414"/>
      <c r="R41" s="415"/>
      <c r="S41" s="415"/>
      <c r="T41" s="415"/>
      <c r="U41" s="416"/>
      <c r="V41" s="113"/>
      <c r="W41" s="113"/>
      <c r="X41" s="104"/>
      <c r="Y41" s="414"/>
      <c r="Z41" s="415"/>
      <c r="AA41" s="415"/>
      <c r="AB41" s="416"/>
      <c r="AC41" s="100"/>
    </row>
    <row r="42" spans="1:266" ht="35" customHeight="1">
      <c r="A42" s="2"/>
      <c r="B42" s="13"/>
      <c r="C42" s="11"/>
      <c r="D42" s="5"/>
      <c r="E42" s="105" t="s">
        <v>25</v>
      </c>
      <c r="F42" s="412" t="s">
        <v>257</v>
      </c>
      <c r="G42" s="431"/>
      <c r="H42" s="431"/>
      <c r="I42" s="414"/>
      <c r="J42" s="415"/>
      <c r="K42" s="415"/>
      <c r="L42" s="415"/>
      <c r="M42" s="415"/>
      <c r="N42" s="415"/>
      <c r="O42" s="416"/>
      <c r="P42" s="104"/>
      <c r="Q42" s="417"/>
      <c r="R42" s="418"/>
      <c r="S42" s="418"/>
      <c r="T42" s="418"/>
      <c r="U42" s="419"/>
      <c r="V42" s="114"/>
      <c r="W42" s="114"/>
      <c r="X42" s="104"/>
      <c r="Y42" s="441"/>
      <c r="Z42" s="442"/>
      <c r="AA42" s="442"/>
      <c r="AB42" s="443"/>
      <c r="AC42" s="20"/>
    </row>
    <row r="43" spans="1:266" ht="35" customHeight="1">
      <c r="A43" s="2"/>
      <c r="B43" s="10"/>
      <c r="C43" s="11"/>
      <c r="D43" s="5"/>
      <c r="E43" s="131" t="s">
        <v>33</v>
      </c>
      <c r="F43" s="432"/>
      <c r="G43" s="432"/>
      <c r="H43" s="432"/>
      <c r="I43" s="414"/>
      <c r="J43" s="415"/>
      <c r="K43" s="415"/>
      <c r="L43" s="415"/>
      <c r="M43" s="415"/>
      <c r="N43" s="415"/>
      <c r="O43" s="416"/>
      <c r="P43" s="104"/>
      <c r="Q43" s="417"/>
      <c r="R43" s="418"/>
      <c r="S43" s="418"/>
      <c r="T43" s="418"/>
      <c r="U43" s="419"/>
      <c r="V43" s="114"/>
      <c r="W43" s="114"/>
      <c r="X43" s="104"/>
      <c r="Y43" s="420"/>
      <c r="Z43" s="421"/>
      <c r="AA43" s="421"/>
      <c r="AB43" s="422"/>
      <c r="AC43" s="20"/>
    </row>
    <row r="44" spans="1:266" ht="35" customHeight="1">
      <c r="A44" s="2"/>
      <c r="B44" s="10"/>
      <c r="C44" s="11"/>
      <c r="D44" s="5"/>
      <c r="E44" s="132" t="s">
        <v>34</v>
      </c>
      <c r="F44" s="432"/>
      <c r="G44" s="432"/>
      <c r="H44" s="432"/>
      <c r="P44" s="104"/>
      <c r="Q44" s="417"/>
      <c r="R44" s="418"/>
      <c r="S44" s="418"/>
      <c r="T44" s="418"/>
      <c r="U44" s="419"/>
      <c r="V44" s="114"/>
      <c r="W44" s="114"/>
      <c r="X44" s="104"/>
      <c r="Y44" s="420"/>
      <c r="Z44" s="421"/>
      <c r="AA44" s="421"/>
      <c r="AB44" s="422"/>
      <c r="AC44" s="20"/>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row>
    <row r="45" spans="1:266" ht="35" customHeight="1">
      <c r="A45" s="2"/>
      <c r="B45" s="10"/>
      <c r="C45" s="11"/>
      <c r="D45" s="5"/>
      <c r="E45" s="105" t="s">
        <v>26</v>
      </c>
      <c r="F45" s="412" t="s">
        <v>258</v>
      </c>
      <c r="G45" s="431"/>
      <c r="H45" s="431"/>
      <c r="I45" s="414"/>
      <c r="J45" s="415"/>
      <c r="K45" s="415"/>
      <c r="L45" s="415"/>
      <c r="M45" s="415"/>
      <c r="N45" s="415"/>
      <c r="O45" s="416"/>
      <c r="P45" s="104"/>
      <c r="Q45" s="417"/>
      <c r="R45" s="418"/>
      <c r="S45" s="418"/>
      <c r="T45" s="418"/>
      <c r="U45" s="419"/>
      <c r="V45" s="114"/>
      <c r="W45" s="114"/>
      <c r="X45" s="104"/>
      <c r="Y45" s="417"/>
      <c r="Z45" s="418"/>
      <c r="AA45" s="418"/>
      <c r="AB45" s="419"/>
      <c r="AC45" s="20"/>
    </row>
    <row r="46" spans="1:266" ht="35" customHeight="1">
      <c r="A46" s="2"/>
      <c r="B46" s="10"/>
      <c r="C46" s="11"/>
      <c r="D46" s="5"/>
      <c r="E46" s="131" t="s">
        <v>42</v>
      </c>
      <c r="F46" s="432"/>
      <c r="G46" s="432"/>
      <c r="H46" s="432"/>
      <c r="I46" s="417" t="s">
        <v>259</v>
      </c>
      <c r="J46" s="418"/>
      <c r="K46" s="418"/>
      <c r="L46" s="418"/>
      <c r="M46" s="418"/>
      <c r="N46" s="418"/>
      <c r="O46" s="419"/>
      <c r="P46" s="104" t="s">
        <v>119</v>
      </c>
      <c r="Q46" s="417" t="s">
        <v>260</v>
      </c>
      <c r="R46" s="418"/>
      <c r="S46" s="418"/>
      <c r="T46" s="418"/>
      <c r="U46" s="419"/>
      <c r="V46" s="114">
        <v>43814</v>
      </c>
      <c r="W46" s="114">
        <v>43920</v>
      </c>
      <c r="X46" s="104">
        <f>DAYS360(V46,W46)</f>
        <v>105</v>
      </c>
      <c r="Y46" s="420" t="s">
        <v>261</v>
      </c>
      <c r="Z46" s="421"/>
      <c r="AA46" s="421"/>
      <c r="AB46" s="422"/>
      <c r="AC46" s="20"/>
    </row>
    <row r="47" spans="1:266" ht="35" customHeight="1">
      <c r="A47" s="2"/>
      <c r="B47" s="10"/>
      <c r="C47" s="11"/>
      <c r="D47" s="5"/>
      <c r="E47" s="130"/>
      <c r="F47" s="428"/>
      <c r="G47" s="429"/>
      <c r="H47" s="430"/>
      <c r="I47" s="417" t="s">
        <v>262</v>
      </c>
      <c r="J47" s="418"/>
      <c r="K47" s="418"/>
      <c r="L47" s="418"/>
      <c r="M47" s="418"/>
      <c r="N47" s="418"/>
      <c r="O47" s="419"/>
      <c r="P47" s="104"/>
      <c r="Q47" s="417"/>
      <c r="R47" s="418"/>
      <c r="S47" s="418"/>
      <c r="T47" s="418"/>
      <c r="U47" s="419"/>
      <c r="V47" s="114"/>
      <c r="W47" s="114"/>
      <c r="X47" s="104"/>
      <c r="Y47" s="420"/>
      <c r="Z47" s="421"/>
      <c r="AA47" s="421"/>
      <c r="AB47" s="422"/>
      <c r="AC47" s="20"/>
    </row>
    <row r="48" spans="1:266" ht="35" hidden="1" customHeight="1">
      <c r="A48" s="2"/>
      <c r="B48" s="10"/>
      <c r="C48" s="11"/>
      <c r="D48" s="5"/>
      <c r="E48" s="105" t="s">
        <v>43</v>
      </c>
      <c r="F48" s="412" t="s">
        <v>83</v>
      </c>
      <c r="G48" s="413"/>
      <c r="H48" s="413"/>
      <c r="I48" s="414"/>
      <c r="J48" s="415"/>
      <c r="K48" s="415"/>
      <c r="L48" s="415"/>
      <c r="M48" s="415"/>
      <c r="N48" s="415"/>
      <c r="O48" s="416"/>
      <c r="P48" s="104"/>
      <c r="Q48" s="417"/>
      <c r="R48" s="418"/>
      <c r="S48" s="418"/>
      <c r="T48" s="418"/>
      <c r="U48" s="419"/>
      <c r="V48" s="106"/>
      <c r="W48" s="106"/>
      <c r="X48" s="104"/>
      <c r="Y48" s="417"/>
      <c r="Z48" s="418"/>
      <c r="AA48" s="418"/>
      <c r="AB48" s="419"/>
      <c r="AC48" s="20"/>
    </row>
    <row r="49" spans="1:266" ht="35" hidden="1" customHeight="1">
      <c r="A49" s="2"/>
      <c r="B49" s="10"/>
      <c r="C49" s="11"/>
      <c r="D49" s="5"/>
      <c r="E49" s="130"/>
      <c r="F49" s="423"/>
      <c r="G49" s="424"/>
      <c r="H49" s="425"/>
      <c r="I49" s="417"/>
      <c r="J49" s="418"/>
      <c r="K49" s="418"/>
      <c r="L49" s="418"/>
      <c r="M49" s="418"/>
      <c r="N49" s="418"/>
      <c r="O49" s="419"/>
      <c r="P49" s="104"/>
      <c r="Q49" s="417"/>
      <c r="R49" s="418"/>
      <c r="S49" s="418"/>
      <c r="T49" s="418"/>
      <c r="U49" s="419"/>
      <c r="V49" s="106"/>
      <c r="W49" s="106"/>
      <c r="X49" s="104"/>
      <c r="Y49" s="420"/>
      <c r="Z49" s="421"/>
      <c r="AA49" s="421"/>
      <c r="AB49" s="422"/>
      <c r="AC49" s="20"/>
    </row>
    <row r="50" spans="1:266" ht="35" hidden="1" customHeight="1">
      <c r="A50" s="2"/>
      <c r="B50" s="10"/>
      <c r="C50" s="11"/>
      <c r="D50" s="5"/>
      <c r="E50" s="107" t="s">
        <v>44</v>
      </c>
      <c r="F50" s="426" t="s">
        <v>84</v>
      </c>
      <c r="G50" s="427"/>
      <c r="H50" s="427"/>
      <c r="I50" s="414"/>
      <c r="J50" s="415"/>
      <c r="K50" s="415"/>
      <c r="L50" s="415"/>
      <c r="M50" s="415"/>
      <c r="N50" s="415"/>
      <c r="O50" s="416"/>
      <c r="P50" s="104"/>
      <c r="Q50" s="417"/>
      <c r="R50" s="418"/>
      <c r="S50" s="418"/>
      <c r="T50" s="418"/>
      <c r="U50" s="419"/>
      <c r="V50" s="103"/>
      <c r="W50" s="103"/>
      <c r="X50" s="104"/>
      <c r="Y50" s="420"/>
      <c r="Z50" s="421"/>
      <c r="AA50" s="421"/>
      <c r="AB50" s="422"/>
      <c r="AC50" s="20"/>
    </row>
    <row r="51" spans="1:266" ht="35" hidden="1" customHeight="1">
      <c r="A51" s="2"/>
      <c r="B51" s="10"/>
      <c r="C51" s="11"/>
      <c r="D51" s="5"/>
      <c r="E51" s="105" t="s">
        <v>45</v>
      </c>
      <c r="F51" s="412" t="s">
        <v>85</v>
      </c>
      <c r="G51" s="412"/>
      <c r="H51" s="412"/>
      <c r="I51" s="414"/>
      <c r="J51" s="415"/>
      <c r="K51" s="415"/>
      <c r="L51" s="415"/>
      <c r="M51" s="415"/>
      <c r="N51" s="415"/>
      <c r="O51" s="416"/>
      <c r="P51" s="104"/>
      <c r="Q51" s="417"/>
      <c r="R51" s="418"/>
      <c r="S51" s="418"/>
      <c r="T51" s="418"/>
      <c r="U51" s="419"/>
      <c r="V51" s="106"/>
      <c r="W51" s="106"/>
      <c r="X51" s="104"/>
      <c r="Y51" s="420"/>
      <c r="Z51" s="421"/>
      <c r="AA51" s="421"/>
      <c r="AB51" s="422"/>
      <c r="AC51" s="20"/>
    </row>
    <row r="52" spans="1:266" ht="35" hidden="1" customHeight="1">
      <c r="A52" s="2"/>
      <c r="B52" s="5"/>
      <c r="C52" s="14"/>
      <c r="D52" s="5"/>
      <c r="E52" s="130"/>
      <c r="F52" s="423"/>
      <c r="G52" s="424"/>
      <c r="H52" s="425"/>
      <c r="I52" s="417"/>
      <c r="J52" s="418"/>
      <c r="K52" s="418"/>
      <c r="L52" s="418"/>
      <c r="M52" s="418"/>
      <c r="N52" s="418"/>
      <c r="O52" s="419"/>
      <c r="P52" s="104"/>
      <c r="Q52" s="417"/>
      <c r="R52" s="418"/>
      <c r="S52" s="418"/>
      <c r="T52" s="418"/>
      <c r="U52" s="419"/>
      <c r="V52" s="106"/>
      <c r="W52" s="106"/>
      <c r="X52" s="104"/>
      <c r="Y52" s="420"/>
      <c r="Z52" s="421"/>
      <c r="AA52" s="421"/>
      <c r="AB52" s="422"/>
      <c r="AC52" s="20"/>
    </row>
    <row r="53" spans="1:266" ht="35" hidden="1" customHeight="1">
      <c r="A53" s="2"/>
      <c r="B53" s="12"/>
      <c r="C53" s="14"/>
      <c r="D53" s="5"/>
      <c r="E53" s="105" t="s">
        <v>46</v>
      </c>
      <c r="F53" s="412" t="s">
        <v>86</v>
      </c>
      <c r="G53" s="413"/>
      <c r="H53" s="413"/>
      <c r="I53" s="414"/>
      <c r="J53" s="415"/>
      <c r="K53" s="415"/>
      <c r="L53" s="415"/>
      <c r="M53" s="415"/>
      <c r="N53" s="415"/>
      <c r="O53" s="416"/>
      <c r="P53" s="104"/>
      <c r="Q53" s="417"/>
      <c r="R53" s="418"/>
      <c r="S53" s="418"/>
      <c r="T53" s="418"/>
      <c r="U53" s="419"/>
      <c r="V53" s="106"/>
      <c r="W53" s="106"/>
      <c r="X53" s="104"/>
      <c r="Y53" s="420"/>
      <c r="Z53" s="421"/>
      <c r="AA53" s="421"/>
      <c r="AB53" s="422"/>
      <c r="AC53" s="20"/>
    </row>
    <row r="54" spans="1:266" ht="35" hidden="1" customHeight="1">
      <c r="A54" s="2"/>
      <c r="B54" s="10"/>
      <c r="C54" s="10"/>
      <c r="D54" s="5"/>
      <c r="E54" s="130"/>
      <c r="F54" s="423"/>
      <c r="G54" s="424"/>
      <c r="H54" s="425"/>
      <c r="I54" s="417"/>
      <c r="J54" s="418"/>
      <c r="K54" s="418"/>
      <c r="L54" s="418"/>
      <c r="M54" s="418"/>
      <c r="N54" s="418"/>
      <c r="O54" s="419"/>
      <c r="P54" s="104"/>
      <c r="Q54" s="417"/>
      <c r="R54" s="418"/>
      <c r="S54" s="418"/>
      <c r="T54" s="418"/>
      <c r="U54" s="419"/>
      <c r="V54" s="106"/>
      <c r="W54" s="106"/>
      <c r="X54" s="104"/>
      <c r="Y54" s="420"/>
      <c r="Z54" s="421"/>
      <c r="AA54" s="421"/>
      <c r="AB54" s="422"/>
      <c r="AC54" s="20"/>
    </row>
    <row r="55" spans="1:266" ht="35" hidden="1" customHeight="1">
      <c r="A55" s="2"/>
      <c r="B55" s="15"/>
      <c r="C55" s="11"/>
      <c r="D55" s="5"/>
      <c r="E55" s="146" t="s">
        <v>47</v>
      </c>
      <c r="F55" s="412" t="s">
        <v>87</v>
      </c>
      <c r="G55" s="413"/>
      <c r="H55" s="413"/>
      <c r="I55" s="414"/>
      <c r="J55" s="415"/>
      <c r="K55" s="415"/>
      <c r="L55" s="415"/>
      <c r="M55" s="415"/>
      <c r="N55" s="415"/>
      <c r="O55" s="416"/>
      <c r="P55" s="104"/>
      <c r="Q55" s="417"/>
      <c r="R55" s="418"/>
      <c r="S55" s="418"/>
      <c r="T55" s="418"/>
      <c r="U55" s="419"/>
      <c r="V55" s="106"/>
      <c r="W55" s="106"/>
      <c r="X55" s="104"/>
      <c r="Y55" s="420"/>
      <c r="Z55" s="421"/>
      <c r="AA55" s="421"/>
      <c r="AB55" s="422"/>
      <c r="AC55" s="20"/>
    </row>
    <row r="56" spans="1:266" ht="35" hidden="1" customHeight="1">
      <c r="A56" s="2"/>
      <c r="B56" s="15"/>
      <c r="C56" s="11"/>
      <c r="D56" s="5"/>
      <c r="E56" s="130"/>
      <c r="F56" s="423"/>
      <c r="G56" s="424"/>
      <c r="H56" s="425"/>
      <c r="I56" s="417"/>
      <c r="J56" s="418"/>
      <c r="K56" s="418"/>
      <c r="L56" s="418"/>
      <c r="M56" s="418"/>
      <c r="N56" s="418"/>
      <c r="O56" s="419"/>
      <c r="P56" s="104"/>
      <c r="Q56" s="417"/>
      <c r="R56" s="418"/>
      <c r="S56" s="418"/>
      <c r="T56" s="418"/>
      <c r="U56" s="419"/>
      <c r="V56" s="106"/>
      <c r="W56" s="106"/>
      <c r="X56" s="104"/>
      <c r="Y56" s="420"/>
      <c r="Z56" s="421"/>
      <c r="AA56" s="421"/>
      <c r="AB56" s="422"/>
      <c r="AC56" s="20"/>
    </row>
    <row r="57" spans="1:266" ht="28.5" customHeight="1">
      <c r="A57" s="2"/>
      <c r="B57" s="5"/>
      <c r="C57" s="5"/>
      <c r="D57" s="5"/>
      <c r="E57" s="13"/>
      <c r="F57" s="13"/>
      <c r="G57" s="13"/>
      <c r="H57" s="13"/>
      <c r="I57" s="21"/>
      <c r="J57" s="21"/>
      <c r="K57" s="21"/>
      <c r="L57" s="21"/>
      <c r="M57" s="21"/>
      <c r="N57" s="21"/>
      <c r="O57" s="21"/>
      <c r="P57" s="13"/>
      <c r="Q57" s="13"/>
      <c r="R57" s="13"/>
      <c r="S57" s="13"/>
      <c r="T57" s="13"/>
      <c r="U57" s="13"/>
      <c r="V57" s="13"/>
      <c r="W57" s="18"/>
      <c r="X57" s="18"/>
      <c r="Y57" s="13"/>
      <c r="Z57" s="13"/>
      <c r="AA57" s="21"/>
      <c r="AB57" s="21"/>
    </row>
    <row r="58" spans="1:266" s="127" customFormat="1" ht="41" customHeight="1">
      <c r="A58" s="123"/>
      <c r="B58" s="124"/>
      <c r="C58" s="124"/>
      <c r="D58" s="125"/>
      <c r="E58" s="398" t="s">
        <v>27</v>
      </c>
      <c r="F58" s="399"/>
      <c r="G58" s="399"/>
      <c r="H58" s="399"/>
      <c r="I58" s="399"/>
      <c r="J58" s="399"/>
      <c r="K58" s="399"/>
      <c r="L58" s="399"/>
      <c r="M58" s="399"/>
      <c r="N58" s="399"/>
      <c r="O58" s="399"/>
      <c r="P58" s="399"/>
      <c r="Q58" s="401" t="s">
        <v>28</v>
      </c>
      <c r="R58" s="402"/>
      <c r="S58" s="403"/>
      <c r="T58" s="401" t="s">
        <v>31</v>
      </c>
      <c r="U58" s="403"/>
      <c r="V58" s="118" t="s">
        <v>29</v>
      </c>
      <c r="W58" s="401" t="s">
        <v>32</v>
      </c>
      <c r="X58" s="403"/>
      <c r="Y58" s="116" t="s">
        <v>29</v>
      </c>
      <c r="Z58" s="404" t="s">
        <v>30</v>
      </c>
      <c r="AA58" s="405"/>
      <c r="AB58" s="117" t="s">
        <v>29</v>
      </c>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row>
    <row r="59" spans="1:266" ht="41" customHeight="1">
      <c r="A59" s="2"/>
      <c r="B59" s="5"/>
      <c r="C59" s="5"/>
      <c r="D59" s="4"/>
      <c r="E59" s="128" t="s">
        <v>177</v>
      </c>
      <c r="F59" s="406" t="s">
        <v>98</v>
      </c>
      <c r="G59" s="407"/>
      <c r="H59" s="407"/>
      <c r="I59" s="408"/>
      <c r="J59" s="406" t="s">
        <v>99</v>
      </c>
      <c r="K59" s="407"/>
      <c r="L59" s="407"/>
      <c r="M59" s="407"/>
      <c r="N59" s="408"/>
      <c r="O59" s="406" t="s">
        <v>100</v>
      </c>
      <c r="P59" s="408"/>
      <c r="Q59" s="409"/>
      <c r="R59" s="409"/>
      <c r="S59" s="409"/>
      <c r="T59" s="410"/>
      <c r="U59" s="411"/>
      <c r="V59" s="42"/>
      <c r="W59" s="388"/>
      <c r="X59" s="389"/>
      <c r="Y59" s="108"/>
      <c r="Z59" s="388"/>
      <c r="AA59" s="389"/>
      <c r="AB59" s="109"/>
      <c r="AC59" s="16"/>
      <c r="AD59" s="16"/>
    </row>
    <row r="60" spans="1:266" ht="69" customHeight="1">
      <c r="A60" s="2"/>
      <c r="B60" s="5"/>
      <c r="C60" s="5"/>
      <c r="D60" s="4"/>
      <c r="E60" s="128"/>
      <c r="F60" s="390" t="s">
        <v>101</v>
      </c>
      <c r="G60" s="391"/>
      <c r="H60" s="390" t="s">
        <v>102</v>
      </c>
      <c r="I60" s="392"/>
      <c r="J60" s="390" t="s">
        <v>101</v>
      </c>
      <c r="K60" s="391"/>
      <c r="L60" s="390" t="s">
        <v>102</v>
      </c>
      <c r="M60" s="391"/>
      <c r="N60" s="392"/>
      <c r="O60" s="290" t="s">
        <v>101</v>
      </c>
      <c r="P60" s="297" t="s">
        <v>102</v>
      </c>
      <c r="Q60" s="385"/>
      <c r="R60" s="386"/>
      <c r="S60" s="387"/>
      <c r="T60" s="259"/>
      <c r="U60" s="260"/>
      <c r="V60" s="42"/>
      <c r="W60" s="257"/>
      <c r="X60" s="258"/>
      <c r="Y60" s="108"/>
      <c r="Z60" s="257"/>
      <c r="AA60" s="258"/>
      <c r="AB60" s="109"/>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row>
    <row r="61" spans="1:266" ht="77" customHeight="1">
      <c r="A61" s="2"/>
      <c r="B61" s="5"/>
      <c r="C61" s="5"/>
      <c r="D61" s="4"/>
      <c r="E61" s="291" t="s">
        <v>69</v>
      </c>
      <c r="F61" s="382">
        <v>5</v>
      </c>
      <c r="G61" s="383"/>
      <c r="H61" s="382">
        <v>4</v>
      </c>
      <c r="I61" s="383"/>
      <c r="J61" s="382"/>
      <c r="K61" s="383"/>
      <c r="L61" s="382"/>
      <c r="M61" s="384"/>
      <c r="N61" s="383"/>
      <c r="O61" s="296"/>
      <c r="P61" s="298"/>
      <c r="Q61" s="393" t="s">
        <v>263</v>
      </c>
      <c r="R61" s="394"/>
      <c r="S61" s="395"/>
      <c r="T61" s="396" t="s">
        <v>264</v>
      </c>
      <c r="U61" s="397"/>
      <c r="V61" s="350">
        <v>43739</v>
      </c>
      <c r="W61" s="110"/>
      <c r="X61" s="111"/>
      <c r="Y61" s="110"/>
      <c r="Z61" s="110"/>
      <c r="AA61" s="111"/>
      <c r="AB61" s="111"/>
      <c r="AC61" s="16"/>
      <c r="AD61" s="16"/>
    </row>
    <row r="62" spans="1:266" ht="41" customHeight="1">
      <c r="A62" s="2"/>
      <c r="B62" s="5"/>
      <c r="C62" s="5"/>
      <c r="D62" s="4"/>
      <c r="E62" s="291" t="s">
        <v>70</v>
      </c>
      <c r="F62" s="382"/>
      <c r="G62" s="383"/>
      <c r="H62" s="382"/>
      <c r="I62" s="383"/>
      <c r="J62" s="382"/>
      <c r="K62" s="383"/>
      <c r="L62" s="382"/>
      <c r="M62" s="384"/>
      <c r="N62" s="383"/>
      <c r="O62" s="296"/>
      <c r="P62" s="298"/>
      <c r="Q62" s="385"/>
      <c r="R62" s="386"/>
      <c r="S62" s="387"/>
      <c r="T62" s="41"/>
      <c r="U62" s="112"/>
      <c r="V62" s="42"/>
      <c r="W62" s="110"/>
      <c r="X62" s="111"/>
      <c r="Y62" s="110"/>
      <c r="Z62" s="110"/>
      <c r="AA62" s="111"/>
      <c r="AB62" s="111"/>
      <c r="AC62" s="16"/>
      <c r="AD62" s="16"/>
    </row>
    <row r="63" spans="1:266" ht="41" customHeight="1">
      <c r="A63" s="2"/>
      <c r="B63" s="5"/>
      <c r="C63" s="5"/>
      <c r="D63" s="4"/>
      <c r="E63" s="291" t="s">
        <v>71</v>
      </c>
      <c r="F63" s="382"/>
      <c r="G63" s="383"/>
      <c r="H63" s="382"/>
      <c r="I63" s="383"/>
      <c r="J63" s="382"/>
      <c r="K63" s="383"/>
      <c r="L63" s="382"/>
      <c r="M63" s="384"/>
      <c r="N63" s="383"/>
      <c r="O63" s="296"/>
      <c r="P63" s="298"/>
      <c r="Q63" s="385"/>
      <c r="R63" s="386"/>
      <c r="S63" s="387"/>
      <c r="T63" s="41"/>
      <c r="U63" s="112"/>
      <c r="V63" s="42"/>
      <c r="W63" s="110"/>
      <c r="X63" s="111"/>
      <c r="Y63" s="110"/>
      <c r="Z63" s="110"/>
      <c r="AA63" s="111"/>
      <c r="AB63" s="111"/>
      <c r="AC63" s="16"/>
      <c r="AD63" s="16"/>
    </row>
    <row r="64" spans="1:266" ht="41" customHeight="1">
      <c r="A64" s="2"/>
      <c r="B64" s="5"/>
      <c r="C64" s="5"/>
      <c r="D64" s="4"/>
      <c r="E64" s="291" t="s">
        <v>72</v>
      </c>
      <c r="F64" s="382"/>
      <c r="G64" s="383"/>
      <c r="H64" s="382"/>
      <c r="I64" s="383"/>
      <c r="J64" s="382"/>
      <c r="K64" s="383"/>
      <c r="L64" s="382"/>
      <c r="M64" s="384"/>
      <c r="N64" s="383"/>
      <c r="O64" s="296"/>
      <c r="P64" s="298"/>
      <c r="Q64" s="385"/>
      <c r="R64" s="386"/>
      <c r="S64" s="387"/>
      <c r="T64" s="41"/>
      <c r="U64" s="112"/>
      <c r="V64" s="42"/>
      <c r="W64" s="110"/>
      <c r="X64" s="111"/>
      <c r="Y64" s="110"/>
      <c r="Z64" s="110"/>
      <c r="AA64" s="111"/>
      <c r="AB64" s="111"/>
      <c r="AC64" s="16"/>
      <c r="AD64" s="16"/>
    </row>
    <row r="65" spans="1:30" ht="41" customHeight="1">
      <c r="A65" s="2"/>
      <c r="B65" s="5"/>
      <c r="C65" s="5"/>
      <c r="D65" s="4"/>
      <c r="E65" s="291" t="s">
        <v>73</v>
      </c>
      <c r="F65" s="382"/>
      <c r="G65" s="383"/>
      <c r="H65" s="382"/>
      <c r="I65" s="383"/>
      <c r="J65" s="382"/>
      <c r="K65" s="383"/>
      <c r="L65" s="382"/>
      <c r="M65" s="384"/>
      <c r="N65" s="383"/>
      <c r="O65" s="296"/>
      <c r="P65" s="298"/>
      <c r="Q65" s="385"/>
      <c r="R65" s="386"/>
      <c r="S65" s="387"/>
      <c r="T65" s="41"/>
      <c r="U65" s="112"/>
      <c r="V65" s="42"/>
      <c r="W65" s="110"/>
      <c r="X65" s="111"/>
      <c r="Y65" s="110"/>
      <c r="Z65" s="110"/>
      <c r="AA65" s="111"/>
      <c r="AB65" s="111"/>
      <c r="AC65" s="16"/>
      <c r="AD65" s="16"/>
    </row>
    <row r="66" spans="1:30" ht="15.75" customHeight="1">
      <c r="AC66" s="16"/>
      <c r="AD66" s="16"/>
    </row>
    <row r="82" spans="16:16" ht="15.75" customHeight="1">
      <c r="P82" s="1" t="s">
        <v>35</v>
      </c>
    </row>
  </sheetData>
  <sheetProtection formatCells="0" formatColumns="0" formatRows="0" insertColumns="0" insertRows="0" insertHyperlinks="0"/>
  <mergeCells count="162">
    <mergeCell ref="Y54:AB54"/>
    <mergeCell ref="T61:U61"/>
    <mergeCell ref="Q32:V32"/>
    <mergeCell ref="Q65:S65"/>
    <mergeCell ref="Q61:S61"/>
    <mergeCell ref="Q62:S62"/>
    <mergeCell ref="Q63:S63"/>
    <mergeCell ref="Q64:S64"/>
    <mergeCell ref="Q59:S59"/>
    <mergeCell ref="Z59:AA59"/>
    <mergeCell ref="T59:U59"/>
    <mergeCell ref="W59:X59"/>
    <mergeCell ref="Q60:S60"/>
    <mergeCell ref="E2:AB2"/>
    <mergeCell ref="Q29:V29"/>
    <mergeCell ref="Q30:V30"/>
    <mergeCell ref="Q31:V31"/>
    <mergeCell ref="F9:O9"/>
    <mergeCell ref="F10:O10"/>
    <mergeCell ref="F11:O11"/>
    <mergeCell ref="F14:H14"/>
    <mergeCell ref="Q14:V14"/>
    <mergeCell ref="AA7:AB7"/>
    <mergeCell ref="Q11:S11"/>
    <mergeCell ref="F4:O4"/>
    <mergeCell ref="F6:O6"/>
    <mergeCell ref="F5:O5"/>
    <mergeCell ref="T7:U7"/>
    <mergeCell ref="V7:X7"/>
    <mergeCell ref="Y7:Z7"/>
    <mergeCell ref="Q8:S8"/>
    <mergeCell ref="Q9:S9"/>
    <mergeCell ref="Q10:S10"/>
    <mergeCell ref="F8:O8"/>
    <mergeCell ref="F7:P7"/>
    <mergeCell ref="Q18:V18"/>
    <mergeCell ref="Q19:V19"/>
    <mergeCell ref="F41:H41"/>
    <mergeCell ref="F43:H43"/>
    <mergeCell ref="F44:H44"/>
    <mergeCell ref="F46:H46"/>
    <mergeCell ref="F42:H42"/>
    <mergeCell ref="F45:H45"/>
    <mergeCell ref="Q7:S7"/>
    <mergeCell ref="Q20:V20"/>
    <mergeCell ref="Q22:V22"/>
    <mergeCell ref="Q21:V21"/>
    <mergeCell ref="Q23:V23"/>
    <mergeCell ref="Q24:V24"/>
    <mergeCell ref="Q25:V25"/>
    <mergeCell ref="Q26:V26"/>
    <mergeCell ref="Q27:V27"/>
    <mergeCell ref="Q15:V15"/>
    <mergeCell ref="Q16:V16"/>
    <mergeCell ref="Q17:V17"/>
    <mergeCell ref="F13:I13"/>
    <mergeCell ref="F15:H15"/>
    <mergeCell ref="F18:H18"/>
    <mergeCell ref="F17:H17"/>
    <mergeCell ref="Q33:V33"/>
    <mergeCell ref="Q34:V34"/>
    <mergeCell ref="I56:O56"/>
    <mergeCell ref="I51:O51"/>
    <mergeCell ref="I52:O52"/>
    <mergeCell ref="I53:O53"/>
    <mergeCell ref="I54:O54"/>
    <mergeCell ref="F48:H48"/>
    <mergeCell ref="I55:O55"/>
    <mergeCell ref="F54:H54"/>
    <mergeCell ref="F56:H56"/>
    <mergeCell ref="I48:O48"/>
    <mergeCell ref="I49:O49"/>
    <mergeCell ref="I50:O50"/>
    <mergeCell ref="F53:H53"/>
    <mergeCell ref="F55:H55"/>
    <mergeCell ref="I45:O45"/>
    <mergeCell ref="I46:O46"/>
    <mergeCell ref="I47:O47"/>
    <mergeCell ref="F16:I16"/>
    <mergeCell ref="I43:O43"/>
    <mergeCell ref="B40:C40"/>
    <mergeCell ref="A27:C27"/>
    <mergeCell ref="Y52:AB52"/>
    <mergeCell ref="F52:H52"/>
    <mergeCell ref="I41:O41"/>
    <mergeCell ref="F47:H47"/>
    <mergeCell ref="F49:H49"/>
    <mergeCell ref="F50:H50"/>
    <mergeCell ref="F51:H51"/>
    <mergeCell ref="Q38:V38"/>
    <mergeCell ref="Q41:U41"/>
    <mergeCell ref="Q42:U42"/>
    <mergeCell ref="Q43:U43"/>
    <mergeCell ref="Q44:U44"/>
    <mergeCell ref="Q45:U45"/>
    <mergeCell ref="Q46:U46"/>
    <mergeCell ref="Q40:U40"/>
    <mergeCell ref="I42:O42"/>
    <mergeCell ref="Q35:V35"/>
    <mergeCell ref="Q36:V36"/>
    <mergeCell ref="Q37:V37"/>
    <mergeCell ref="Y40:AB40"/>
    <mergeCell ref="I40:O40"/>
    <mergeCell ref="Q28:V28"/>
    <mergeCell ref="Y55:AB55"/>
    <mergeCell ref="Y56:AB56"/>
    <mergeCell ref="Q55:U55"/>
    <mergeCell ref="Q56:U56"/>
    <mergeCell ref="Y41:AB41"/>
    <mergeCell ref="Y42:AB42"/>
    <mergeCell ref="Y43:AB43"/>
    <mergeCell ref="Y44:AB44"/>
    <mergeCell ref="Y45:AB45"/>
    <mergeCell ref="Y46:AB46"/>
    <mergeCell ref="Y47:AB47"/>
    <mergeCell ref="Y48:AB48"/>
    <mergeCell ref="Y49:AB49"/>
    <mergeCell ref="Y50:AB50"/>
    <mergeCell ref="Y51:AB51"/>
    <mergeCell ref="Q50:U50"/>
    <mergeCell ref="Q51:U51"/>
    <mergeCell ref="Q52:U52"/>
    <mergeCell ref="Q53:U53"/>
    <mergeCell ref="Q54:U54"/>
    <mergeCell ref="Q47:U47"/>
    <mergeCell ref="Q48:U48"/>
    <mergeCell ref="Q49:U49"/>
    <mergeCell ref="Y53:AB53"/>
    <mergeCell ref="H60:I60"/>
    <mergeCell ref="F61:G61"/>
    <mergeCell ref="F62:G62"/>
    <mergeCell ref="F63:G63"/>
    <mergeCell ref="F64:G64"/>
    <mergeCell ref="E58:P58"/>
    <mergeCell ref="Q58:S58"/>
    <mergeCell ref="T58:U58"/>
    <mergeCell ref="Z58:AA58"/>
    <mergeCell ref="W58:X58"/>
    <mergeCell ref="L65:N65"/>
    <mergeCell ref="F65:G65"/>
    <mergeCell ref="H61:I61"/>
    <mergeCell ref="H62:I62"/>
    <mergeCell ref="H63:I63"/>
    <mergeCell ref="H64:I64"/>
    <mergeCell ref="H65:I65"/>
    <mergeCell ref="Q4:T4"/>
    <mergeCell ref="W4:Y4"/>
    <mergeCell ref="J60:K60"/>
    <mergeCell ref="L60:N60"/>
    <mergeCell ref="J61:K61"/>
    <mergeCell ref="J62:K62"/>
    <mergeCell ref="J63:K63"/>
    <mergeCell ref="J64:K64"/>
    <mergeCell ref="J65:K65"/>
    <mergeCell ref="L61:N61"/>
    <mergeCell ref="L62:N62"/>
    <mergeCell ref="L63:N63"/>
    <mergeCell ref="L64:N64"/>
    <mergeCell ref="O59:P59"/>
    <mergeCell ref="F59:I59"/>
    <mergeCell ref="J59:N59"/>
    <mergeCell ref="F60:G60"/>
  </mergeCells>
  <phoneticPr fontId="14" type="noConversion"/>
  <conditionalFormatting sqref="W41 W48:W56">
    <cfRule type="iconSet" priority="7">
      <iconSet>
        <cfvo type="percent" val="0"/>
        <cfvo type="formula" val="TODAY()"/>
        <cfvo type="formula" val="TODAY()+7"/>
      </iconSet>
    </cfRule>
  </conditionalFormatting>
  <conditionalFormatting sqref="V41 V48:V56">
    <cfRule type="iconSet" priority="9">
      <iconSet>
        <cfvo type="percent" val="0"/>
        <cfvo type="formula" val="TODAY()"/>
        <cfvo type="formula" val="TODAY()+7"/>
      </iconSet>
    </cfRule>
  </conditionalFormatting>
  <conditionalFormatting sqref="W42 W44:W47">
    <cfRule type="iconSet" priority="3">
      <iconSet>
        <cfvo type="percent" val="0"/>
        <cfvo type="formula" val="TODAY()"/>
        <cfvo type="formula" val="TODAY()+7"/>
      </iconSet>
    </cfRule>
  </conditionalFormatting>
  <conditionalFormatting sqref="V42 V44:V47">
    <cfRule type="iconSet" priority="4">
      <iconSet>
        <cfvo type="percent" val="0"/>
        <cfvo type="formula" val="TODAY()"/>
        <cfvo type="formula" val="TODAY()+7"/>
      </iconSet>
    </cfRule>
  </conditionalFormatting>
  <conditionalFormatting sqref="W43">
    <cfRule type="iconSet" priority="1">
      <iconSet>
        <cfvo type="percent" val="0"/>
        <cfvo type="formula" val="TODAY()"/>
        <cfvo type="formula" val="TODAY()+7"/>
      </iconSet>
    </cfRule>
  </conditionalFormatting>
  <conditionalFormatting sqref="V43">
    <cfRule type="iconSet" priority="2">
      <iconSet>
        <cfvo type="percent" val="0"/>
        <cfvo type="formula" val="TODAY()"/>
        <cfvo type="formula" val="TODAY()+7"/>
      </iconSet>
    </cfRule>
  </conditionalFormatting>
  <dataValidations xWindow="639" yWindow="436" count="7">
    <dataValidation type="list" allowBlank="1" showInputMessage="1" showErrorMessage="1" sqref="F61:L65 O61:P65">
      <formula1>"1, 2, 3, 4, 5"</formula1>
    </dataValidation>
    <dataValidation type="list" allowBlank="1" showInputMessage="1" showErrorMessage="1" promptTitle="Chi phí Loại 2" prompt="- Chi phí rủi ro OKR thay đổi (P1)_x000d_- Chi phí chất lượng nhân sự không đảm bảo OKR (P2)_x000d_- Chi phí quy trình không đảm bảo OKR (P3)_x000d_- Chi phí nguồn lực không đảm bảo OKR (P4) " sqref="P23:P26 E23">
      <formula1>"[Chọn chi phí Loại 2],Chi phí rủi ro OKR thay đổi (P1), Chi phí chất lượng nhân sự không đảm bảo OKR (P2), Chi phí quy trình không đảm bảo OKR (P3), Chi phí nguồn lực không đảm bảo OKR (P4)"</formula1>
    </dataValidation>
    <dataValidation type="list" allowBlank="1" showInputMessage="1" showErrorMessage="1" promptTitle="Chi phí Loại 3" prompt="- Chi phí rủi ro do nhân sự/đơn vị không hợp tác _x000d_- Chi phí cơ hội/thời gian mất đi nếu thực hiện nhiệm vụ khác " sqref="P27:P28 E27">
      <formula1>"[Chọn chi phí Loại 3],Chi phí rủi ro do nhân sự/đơn vị không hợp tác, Chi phí cơ hội/thời gian mất đi nếu thực hiện nhiệm vụ khác "</formula1>
    </dataValidation>
    <dataValidation type="list" allowBlank="1" showInputMessage="1" showErrorMessage="1" sqref="U4 Z4">
      <formula1>"1,2,3,4,5"</formula1>
    </dataValidation>
    <dataValidation type="list" allowBlank="1" showInputMessage="1" showErrorMessage="1" sqref="F13:I13">
      <formula1>"[Chọn lý do],Chưa từng có đề xuất tương tự, Đã có đề xuất tương tự nhưng chi phí cao hơn lợi ích"</formula1>
    </dataValidation>
    <dataValidation type="list" allowBlank="1" showInputMessage="1" showErrorMessage="1" promptTitle="Chi phí Loại 1" prompt="- Chi phí lên kế hoạch thực hiện (P1)_x000d_- Chi phí dành cho đơn vị thực hiện (P2)_x000d_- Chi phí dành cho đơn vị hỗ trợ (P2)_x000d_- Chi phí thực hiện quy trình (P3)_x000d_- Chi phí dành cho nguồn lực, công cụ thực hiện (P4)" sqref="E18 P18:P22">
      <formula1>"[Chọn chi phí Loại 1], Chi phí lên kế hoạch thực hiện (P1), Chi phí dành cho đơn vị thực hiện (P2), Chi phí dành cho đơn vị hỗ trợ (P2), Chi phí thực hiện quy trình (P3), Chi phí dành cho nguồn lực (công cụ) thực hiện (P4)"</formula1>
    </dataValidation>
    <dataValidation type="list" allowBlank="1" showInputMessage="1" showErrorMessage="1" sqref="T61:U61">
      <formula1>"Owner, CEO, GM, HOD "</formula1>
    </dataValidation>
  </dataValidations>
  <pageMargins left="0.35" right="0.41" top="0.41" bottom="0.35" header="0.3" footer="0.3"/>
  <headerFooter>
    <oddFooter>&amp;C&amp;"Helvetica,Regular"&amp;12&amp;K000000&amp;P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78" r:id="rId3" name="Check Box 54">
              <controlPr defaultSize="0" autoFill="0" autoLine="0" autoPict="0">
                <anchor moveWithCells="1">
                  <from>
                    <xdr:col>8</xdr:col>
                    <xdr:colOff>0</xdr:colOff>
                    <xdr:row>7</xdr:row>
                    <xdr:rowOff>12700</xdr:rowOff>
                  </from>
                  <to>
                    <xdr:col>9</xdr:col>
                    <xdr:colOff>939800</xdr:colOff>
                    <xdr:row>8</xdr:row>
                    <xdr:rowOff>114300</xdr:rowOff>
                  </to>
                </anchor>
              </controlPr>
            </control>
          </mc:Choice>
          <mc:Fallback/>
        </mc:AlternateContent>
        <mc:AlternateContent xmlns:mc="http://schemas.openxmlformats.org/markup-compatibility/2006">
          <mc:Choice Requires="x14">
            <control shapeId="1079" r:id="rId4" name="Check Box 55">
              <controlPr defaultSize="0" autoFill="0" autoLine="0" autoPict="0">
                <anchor moveWithCells="1">
                  <from>
                    <xdr:col>10</xdr:col>
                    <xdr:colOff>723900</xdr:colOff>
                    <xdr:row>7</xdr:row>
                    <xdr:rowOff>12700</xdr:rowOff>
                  </from>
                  <to>
                    <xdr:col>12</xdr:col>
                    <xdr:colOff>596900</xdr:colOff>
                    <xdr:row>8</xdr:row>
                    <xdr:rowOff>114300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F82"/>
  <sheetViews>
    <sheetView showGridLines="0" topLeftCell="E1" zoomScale="86" workbookViewId="0">
      <selection activeCell="Q27" sqref="Q27:V27"/>
    </sheetView>
  </sheetViews>
  <sheetFormatPr baseColWidth="10" defaultColWidth="8.85546875" defaultRowHeight="15.75" customHeight="1" x14ac:dyDescent="0"/>
  <cols>
    <col min="1" max="1" width="3.140625" style="16" customWidth="1"/>
    <col min="2" max="2" width="28.5703125" style="16" customWidth="1"/>
    <col min="3" max="3" width="20.28515625" style="16" customWidth="1"/>
    <col min="4" max="4" width="9" style="16" customWidth="1"/>
    <col min="5" max="5" width="23" style="16" customWidth="1"/>
    <col min="6" max="6" width="7.28515625" style="16" customWidth="1"/>
    <col min="7" max="7" width="17.140625" style="16" customWidth="1"/>
    <col min="8" max="8" width="11.42578125" style="16" customWidth="1"/>
    <col min="9" max="10" width="11.7109375" style="16" customWidth="1"/>
    <col min="11" max="11" width="13.140625" style="16" customWidth="1"/>
    <col min="12" max="12" width="10.5703125" style="16" customWidth="1"/>
    <col min="13" max="13" width="8.7109375" style="16" customWidth="1"/>
    <col min="14" max="14" width="8.140625" style="16" customWidth="1"/>
    <col min="15" max="15" width="24.7109375" style="16" customWidth="1"/>
    <col min="16" max="16" width="26.85546875" style="16" customWidth="1"/>
    <col min="17" max="17" width="8" style="16" customWidth="1"/>
    <col min="18" max="19" width="6.7109375" style="16" customWidth="1"/>
    <col min="20" max="21" width="8.42578125" style="16" customWidth="1"/>
    <col min="22" max="22" width="8.7109375" style="16" customWidth="1"/>
    <col min="23" max="23" width="10.42578125" style="19" customWidth="1"/>
    <col min="24" max="24" width="7.85546875" style="19" customWidth="1"/>
    <col min="25" max="25" width="12.28515625" style="16" customWidth="1"/>
    <col min="26" max="26" width="10.140625" style="16" customWidth="1"/>
    <col min="27" max="27" width="6.85546875" style="16" customWidth="1"/>
    <col min="28" max="28" width="12.85546875" style="16" customWidth="1"/>
    <col min="29" max="29" width="18.7109375" style="16" customWidth="1"/>
    <col min="30" max="30" width="18.85546875" style="16" customWidth="1"/>
    <col min="31" max="266" width="8.85546875" style="16" customWidth="1"/>
  </cols>
  <sheetData>
    <row r="1" spans="1:29" ht="35.25" customHeight="1">
      <c r="A1" s="2"/>
      <c r="B1" s="24"/>
      <c r="C1" s="3"/>
      <c r="D1" s="5"/>
      <c r="E1" s="302"/>
      <c r="F1" s="302"/>
      <c r="G1" s="302"/>
      <c r="H1" s="302"/>
      <c r="I1" s="302"/>
      <c r="J1" s="302"/>
      <c r="K1" s="302"/>
      <c r="L1" s="302"/>
      <c r="M1" s="302"/>
      <c r="N1" s="302"/>
      <c r="O1" s="302"/>
      <c r="P1" s="302"/>
      <c r="Q1" s="302"/>
      <c r="R1" s="302"/>
      <c r="S1" s="302"/>
      <c r="T1" s="302"/>
      <c r="U1" s="302"/>
      <c r="V1" s="302"/>
      <c r="W1" s="302"/>
      <c r="X1" s="302"/>
      <c r="Y1" s="302"/>
      <c r="Z1" s="302"/>
      <c r="AA1" s="302"/>
      <c r="AB1" s="302"/>
    </row>
    <row r="2" spans="1:29" ht="50" customHeight="1">
      <c r="A2" s="2"/>
      <c r="B2" s="24"/>
      <c r="C2" s="3"/>
      <c r="D2" s="5"/>
      <c r="E2" s="505" t="s">
        <v>106</v>
      </c>
      <c r="F2" s="505"/>
      <c r="G2" s="505"/>
      <c r="H2" s="505"/>
      <c r="I2" s="505"/>
      <c r="J2" s="505"/>
      <c r="K2" s="505"/>
      <c r="L2" s="505"/>
      <c r="M2" s="505"/>
      <c r="N2" s="505"/>
      <c r="O2" s="505"/>
      <c r="P2" s="505"/>
      <c r="Q2" s="505"/>
      <c r="R2" s="505"/>
      <c r="S2" s="505"/>
      <c r="T2" s="505"/>
      <c r="U2" s="505"/>
      <c r="V2" s="505"/>
      <c r="W2" s="505"/>
      <c r="X2" s="505"/>
      <c r="Y2" s="505"/>
      <c r="Z2" s="505"/>
      <c r="AA2" s="505"/>
      <c r="AB2" s="505"/>
    </row>
    <row r="3" spans="1:29" ht="35" customHeight="1" thickBot="1">
      <c r="A3" s="2"/>
      <c r="B3" s="24"/>
      <c r="C3" s="3"/>
      <c r="D3" s="5"/>
      <c r="E3" s="302"/>
      <c r="F3" s="302"/>
      <c r="G3" s="302"/>
      <c r="H3" s="302"/>
      <c r="I3" s="302"/>
      <c r="J3" s="302"/>
      <c r="K3" s="302"/>
      <c r="L3" s="302"/>
      <c r="M3" s="302"/>
      <c r="N3" s="302"/>
      <c r="O3" s="302"/>
      <c r="P3" s="302"/>
      <c r="Q3" s="302"/>
      <c r="R3" s="302"/>
      <c r="S3" s="302"/>
      <c r="T3" s="302"/>
      <c r="U3" s="302"/>
      <c r="V3" s="302"/>
      <c r="W3" s="302"/>
      <c r="X3" s="302"/>
      <c r="Y3" s="302"/>
      <c r="Z3" s="302"/>
      <c r="AA3" s="302"/>
      <c r="AB3" s="302"/>
    </row>
    <row r="4" spans="1:29" ht="55" customHeight="1">
      <c r="A4" s="2"/>
      <c r="B4" s="3"/>
      <c r="C4" s="3"/>
      <c r="D4" s="5"/>
      <c r="E4" s="35" t="s">
        <v>0</v>
      </c>
      <c r="F4" s="506" t="s">
        <v>162</v>
      </c>
      <c r="G4" s="506"/>
      <c r="H4" s="506"/>
      <c r="I4" s="506"/>
      <c r="J4" s="506"/>
      <c r="K4" s="506"/>
      <c r="L4" s="506"/>
      <c r="M4" s="506"/>
      <c r="N4" s="506"/>
      <c r="O4" s="506"/>
      <c r="P4" s="293" t="s">
        <v>105</v>
      </c>
      <c r="Q4" s="507" t="s">
        <v>107</v>
      </c>
      <c r="R4" s="507"/>
      <c r="S4" s="507"/>
      <c r="T4" s="507"/>
      <c r="U4" s="295" t="s">
        <v>104</v>
      </c>
      <c r="V4" s="294"/>
      <c r="W4" s="507" t="s">
        <v>108</v>
      </c>
      <c r="X4" s="507"/>
      <c r="Y4" s="507"/>
      <c r="Z4" s="295" t="s">
        <v>104</v>
      </c>
      <c r="AA4" s="27"/>
      <c r="AB4" s="28"/>
    </row>
    <row r="5" spans="1:29" ht="29" customHeight="1">
      <c r="A5" s="2"/>
      <c r="B5" s="3"/>
      <c r="C5" s="3"/>
      <c r="D5" s="5"/>
      <c r="E5" s="115"/>
      <c r="F5" s="498" t="s">
        <v>161</v>
      </c>
      <c r="G5" s="498"/>
      <c r="H5" s="498"/>
      <c r="I5" s="498"/>
      <c r="J5" s="498"/>
      <c r="K5" s="498"/>
      <c r="L5" s="498"/>
      <c r="M5" s="498"/>
      <c r="N5" s="498"/>
      <c r="O5" s="498"/>
      <c r="P5" s="292"/>
      <c r="Q5" s="26"/>
      <c r="R5" s="26"/>
      <c r="S5" s="26"/>
      <c r="T5" s="26"/>
      <c r="U5" s="26"/>
      <c r="V5" s="26"/>
      <c r="W5" s="26"/>
      <c r="X5" s="26"/>
      <c r="Y5" s="26"/>
      <c r="Z5" s="26"/>
      <c r="AA5" s="26"/>
      <c r="AB5" s="29"/>
    </row>
    <row r="6" spans="1:29" ht="38" customHeight="1">
      <c r="A6" s="2"/>
      <c r="B6" s="3"/>
      <c r="C6" s="3"/>
      <c r="D6" s="5"/>
      <c r="E6" s="115"/>
      <c r="F6" s="498" t="s">
        <v>78</v>
      </c>
      <c r="G6" s="498"/>
      <c r="H6" s="498"/>
      <c r="I6" s="498"/>
      <c r="J6" s="498"/>
      <c r="K6" s="498"/>
      <c r="L6" s="498"/>
      <c r="M6" s="498"/>
      <c r="N6" s="498"/>
      <c r="O6" s="498"/>
      <c r="P6" s="292"/>
      <c r="Q6" s="26"/>
      <c r="R6" s="26"/>
      <c r="S6" s="26"/>
      <c r="T6" s="26"/>
      <c r="U6" s="26"/>
      <c r="V6" s="26"/>
      <c r="W6" s="26"/>
      <c r="X6" s="26"/>
      <c r="Y6" s="26"/>
      <c r="Z6" s="26"/>
      <c r="AA6" s="26"/>
      <c r="AB6" s="29"/>
    </row>
    <row r="7" spans="1:29" ht="21" customHeight="1">
      <c r="A7" s="2"/>
      <c r="B7" s="23"/>
      <c r="C7" s="5"/>
      <c r="D7" s="5"/>
      <c r="E7" s="37" t="s">
        <v>64</v>
      </c>
      <c r="F7" s="499" t="s">
        <v>265</v>
      </c>
      <c r="G7" s="500"/>
      <c r="H7" s="500"/>
      <c r="I7" s="500"/>
      <c r="J7" s="500"/>
      <c r="K7" s="500"/>
      <c r="L7" s="500"/>
      <c r="M7" s="500"/>
      <c r="N7" s="500"/>
      <c r="O7" s="500"/>
      <c r="P7" s="501"/>
      <c r="Q7" s="502">
        <v>1</v>
      </c>
      <c r="R7" s="503"/>
      <c r="S7" s="504"/>
      <c r="T7" s="502">
        <v>2</v>
      </c>
      <c r="U7" s="491"/>
      <c r="V7" s="490">
        <v>3</v>
      </c>
      <c r="W7" s="503"/>
      <c r="X7" s="491"/>
      <c r="Y7" s="490">
        <v>4</v>
      </c>
      <c r="Z7" s="491"/>
      <c r="AA7" s="490">
        <v>5</v>
      </c>
      <c r="AB7" s="492"/>
    </row>
    <row r="8" spans="1:29" ht="30" customHeight="1">
      <c r="A8" s="2"/>
      <c r="B8" s="23"/>
      <c r="C8" s="6"/>
      <c r="D8" s="5"/>
      <c r="E8" s="37" t="s">
        <v>1</v>
      </c>
      <c r="F8" s="493" t="s">
        <v>59</v>
      </c>
      <c r="G8" s="494"/>
      <c r="H8" s="494"/>
      <c r="I8" s="494"/>
      <c r="J8" s="494"/>
      <c r="K8" s="494"/>
      <c r="L8" s="494"/>
      <c r="M8" s="494"/>
      <c r="N8" s="494"/>
      <c r="O8" s="495"/>
      <c r="P8" s="39" t="s">
        <v>4</v>
      </c>
      <c r="Q8" s="478"/>
      <c r="R8" s="479"/>
      <c r="S8" s="480"/>
      <c r="T8" s="85"/>
      <c r="U8" s="86"/>
      <c r="V8" s="87"/>
      <c r="W8" s="326"/>
      <c r="X8" s="86"/>
      <c r="Y8" s="89"/>
      <c r="Z8" s="86"/>
      <c r="AA8" s="84"/>
      <c r="AB8" s="90"/>
    </row>
    <row r="9" spans="1:29" ht="20.5" customHeight="1">
      <c r="A9" s="2"/>
      <c r="B9" s="5"/>
      <c r="C9" s="5"/>
      <c r="D9" s="5"/>
      <c r="E9" s="37" t="s">
        <v>2</v>
      </c>
      <c r="F9" s="479"/>
      <c r="G9" s="479"/>
      <c r="H9" s="479"/>
      <c r="I9" s="479"/>
      <c r="J9" s="479"/>
      <c r="K9" s="479"/>
      <c r="L9" s="479"/>
      <c r="M9" s="479"/>
      <c r="N9" s="479"/>
      <c r="O9" s="480"/>
      <c r="P9" s="39" t="s">
        <v>5</v>
      </c>
      <c r="Q9" s="478"/>
      <c r="R9" s="479"/>
      <c r="S9" s="480"/>
      <c r="T9" s="85"/>
      <c r="U9" s="86"/>
      <c r="V9" s="87"/>
      <c r="W9" s="326"/>
      <c r="X9" s="86"/>
      <c r="Y9" s="89"/>
      <c r="Z9" s="86"/>
      <c r="AA9" s="84"/>
      <c r="AB9" s="90"/>
    </row>
    <row r="10" spans="1:29" ht="20.5" customHeight="1">
      <c r="A10" s="2"/>
      <c r="B10" s="5"/>
      <c r="C10" s="6"/>
      <c r="D10" s="5"/>
      <c r="E10" s="37" t="s">
        <v>3</v>
      </c>
      <c r="F10" s="475">
        <f>Y14</f>
        <v>0</v>
      </c>
      <c r="G10" s="476"/>
      <c r="H10" s="476"/>
      <c r="I10" s="476"/>
      <c r="J10" s="476"/>
      <c r="K10" s="476"/>
      <c r="L10" s="476"/>
      <c r="M10" s="476"/>
      <c r="N10" s="476"/>
      <c r="O10" s="477"/>
      <c r="P10" s="39" t="s">
        <v>6</v>
      </c>
      <c r="Q10" s="478"/>
      <c r="R10" s="479"/>
      <c r="S10" s="480"/>
      <c r="T10" s="85"/>
      <c r="U10" s="86"/>
      <c r="V10" s="87"/>
      <c r="W10" s="326"/>
      <c r="X10" s="86"/>
      <c r="Y10" s="89"/>
      <c r="Z10" s="86"/>
      <c r="AA10" s="84"/>
      <c r="AB10" s="90"/>
    </row>
    <row r="11" spans="1:29" ht="36" customHeight="1" thickBot="1">
      <c r="A11" s="2"/>
      <c r="B11" s="23"/>
      <c r="C11" s="5"/>
      <c r="D11" s="5"/>
      <c r="E11" s="38" t="s">
        <v>67</v>
      </c>
      <c r="F11" s="481">
        <v>43707</v>
      </c>
      <c r="G11" s="482"/>
      <c r="H11" s="482"/>
      <c r="I11" s="482"/>
      <c r="J11" s="482"/>
      <c r="K11" s="482"/>
      <c r="L11" s="482"/>
      <c r="M11" s="482"/>
      <c r="N11" s="482"/>
      <c r="O11" s="483"/>
      <c r="P11" s="40" t="s">
        <v>68</v>
      </c>
      <c r="Q11" s="484">
        <v>43738</v>
      </c>
      <c r="R11" s="485"/>
      <c r="S11" s="486"/>
      <c r="T11" s="91"/>
      <c r="U11" s="92"/>
      <c r="V11" s="93"/>
      <c r="W11" s="94"/>
      <c r="X11" s="92"/>
      <c r="Y11" s="95"/>
      <c r="Z11" s="92"/>
      <c r="AA11" s="96"/>
      <c r="AB11" s="97"/>
    </row>
    <row r="12" spans="1:29" ht="20.5" customHeight="1" thickBot="1">
      <c r="A12" s="2"/>
      <c r="B12" s="5"/>
      <c r="C12" s="6"/>
      <c r="D12" s="5"/>
      <c r="E12" s="7"/>
      <c r="F12" s="7"/>
      <c r="G12" s="7"/>
      <c r="H12" s="7"/>
      <c r="I12" s="21"/>
      <c r="J12" s="21"/>
      <c r="K12" s="21"/>
      <c r="L12" s="21"/>
      <c r="M12" s="21"/>
      <c r="N12" s="21"/>
      <c r="O12" s="21"/>
      <c r="P12" s="7"/>
      <c r="Q12" s="7"/>
      <c r="R12" s="7"/>
      <c r="S12" s="7"/>
      <c r="T12" s="7"/>
      <c r="U12" s="7"/>
      <c r="V12" s="7"/>
      <c r="W12" s="17"/>
      <c r="X12" s="17"/>
      <c r="Y12" s="7"/>
      <c r="Z12" s="7"/>
      <c r="AA12" s="21"/>
      <c r="AB12" s="21"/>
    </row>
    <row r="13" spans="1:29" ht="62" customHeight="1">
      <c r="A13" s="2"/>
      <c r="B13" s="5"/>
      <c r="C13" s="5"/>
      <c r="D13" s="5"/>
      <c r="E13" s="36" t="s">
        <v>79</v>
      </c>
      <c r="F13" s="544" t="s">
        <v>253</v>
      </c>
      <c r="G13" s="544"/>
      <c r="H13" s="544"/>
      <c r="I13" s="545"/>
      <c r="J13" s="30" t="s">
        <v>80</v>
      </c>
      <c r="K13" s="33" t="s">
        <v>8</v>
      </c>
      <c r="L13" s="239" t="s">
        <v>81</v>
      </c>
      <c r="M13" s="34" t="s">
        <v>9</v>
      </c>
      <c r="N13" s="32" t="s">
        <v>8</v>
      </c>
      <c r="O13" s="31" t="s">
        <v>10</v>
      </c>
      <c r="P13" s="36" t="s">
        <v>7</v>
      </c>
      <c r="Q13" s="231"/>
      <c r="R13" s="231"/>
      <c r="S13" s="231"/>
      <c r="T13" s="231"/>
      <c r="U13" s="231"/>
      <c r="V13" s="232"/>
      <c r="W13" s="30" t="s">
        <v>80</v>
      </c>
      <c r="X13" s="32" t="s">
        <v>8</v>
      </c>
      <c r="Y13" s="33" t="s">
        <v>81</v>
      </c>
      <c r="Z13" s="34" t="s">
        <v>9</v>
      </c>
      <c r="AA13" s="32" t="s">
        <v>8</v>
      </c>
      <c r="AB13" s="31" t="s">
        <v>10</v>
      </c>
    </row>
    <row r="14" spans="1:29" ht="40" customHeight="1">
      <c r="A14" s="2"/>
      <c r="B14" s="5"/>
      <c r="C14" s="5"/>
      <c r="D14" s="5"/>
      <c r="E14" s="48" t="s">
        <v>64</v>
      </c>
      <c r="F14" s="469"/>
      <c r="G14" s="470"/>
      <c r="H14" s="470"/>
      <c r="I14" s="325" t="s">
        <v>35</v>
      </c>
      <c r="J14" s="235"/>
      <c r="K14" s="139"/>
      <c r="L14" s="240"/>
      <c r="M14" s="46"/>
      <c r="N14" s="44"/>
      <c r="O14" s="140"/>
      <c r="P14" s="48" t="s">
        <v>64</v>
      </c>
      <c r="Q14" s="487" t="str">
        <f>F7</f>
        <v>(Ví dụ) Tuyển dụng Giám đốc Marketing</v>
      </c>
      <c r="R14" s="488"/>
      <c r="S14" s="488"/>
      <c r="T14" s="488"/>
      <c r="U14" s="488"/>
      <c r="V14" s="489"/>
      <c r="W14" s="49"/>
      <c r="X14" s="50"/>
      <c r="Y14" s="133"/>
      <c r="Z14" s="52"/>
      <c r="AA14" s="53"/>
      <c r="AB14" s="134"/>
    </row>
    <row r="15" spans="1:29" ht="31" customHeight="1">
      <c r="A15" s="2"/>
      <c r="B15" s="23"/>
      <c r="C15" s="6"/>
      <c r="D15" s="5"/>
      <c r="E15" s="43" t="s">
        <v>11</v>
      </c>
      <c r="F15" s="452"/>
      <c r="G15" s="453"/>
      <c r="H15" s="453"/>
      <c r="I15" s="325"/>
      <c r="J15" s="235"/>
      <c r="K15" s="45"/>
      <c r="L15" s="241"/>
      <c r="M15" s="46"/>
      <c r="N15" s="44"/>
      <c r="O15" s="47"/>
      <c r="P15" s="48" t="s">
        <v>11</v>
      </c>
      <c r="Q15" s="454"/>
      <c r="R15" s="455"/>
      <c r="S15" s="455"/>
      <c r="T15" s="455"/>
      <c r="U15" s="455"/>
      <c r="V15" s="456"/>
      <c r="W15" s="49"/>
      <c r="X15" s="50"/>
      <c r="Y15" s="51"/>
      <c r="Z15" s="52"/>
      <c r="AA15" s="53"/>
      <c r="AB15" s="54"/>
    </row>
    <row r="16" spans="1:29" ht="31" customHeight="1">
      <c r="A16" s="2"/>
      <c r="B16" s="8"/>
      <c r="C16" s="5"/>
      <c r="D16" s="5"/>
      <c r="E16" s="55" t="s">
        <v>12</v>
      </c>
      <c r="F16" s="469"/>
      <c r="G16" s="470"/>
      <c r="H16" s="470"/>
      <c r="I16" s="471"/>
      <c r="J16" s="235"/>
      <c r="K16" s="135"/>
      <c r="L16" s="242"/>
      <c r="M16" s="136"/>
      <c r="N16" s="137"/>
      <c r="O16" s="138">
        <f>AB17/120%</f>
        <v>0</v>
      </c>
      <c r="P16" s="55" t="s">
        <v>12</v>
      </c>
      <c r="Q16" s="457"/>
      <c r="R16" s="458"/>
      <c r="S16" s="458"/>
      <c r="T16" s="458"/>
      <c r="U16" s="458"/>
      <c r="V16" s="459"/>
      <c r="W16" s="49"/>
      <c r="X16" s="50"/>
      <c r="Y16" s="60"/>
      <c r="Z16" s="56"/>
      <c r="AA16" s="141"/>
      <c r="AB16" s="142"/>
      <c r="AC16" s="98"/>
    </row>
    <row r="17" spans="1:28" ht="31" customHeight="1">
      <c r="A17" s="2"/>
      <c r="C17" s="5"/>
      <c r="D17" s="5"/>
      <c r="E17" s="57" t="s">
        <v>182</v>
      </c>
      <c r="F17" s="452"/>
      <c r="G17" s="453"/>
      <c r="H17" s="453"/>
      <c r="I17" s="325"/>
      <c r="J17" s="235"/>
      <c r="K17" s="45"/>
      <c r="L17" s="241"/>
      <c r="M17" s="46"/>
      <c r="N17" s="44"/>
      <c r="O17" s="47"/>
      <c r="P17" s="57" t="s">
        <v>182</v>
      </c>
      <c r="Q17" s="460"/>
      <c r="R17" s="461"/>
      <c r="S17" s="461"/>
      <c r="T17" s="461"/>
      <c r="U17" s="461"/>
      <c r="V17" s="462"/>
      <c r="W17" s="58"/>
      <c r="X17" s="59"/>
      <c r="Y17" s="339"/>
      <c r="Z17" s="56"/>
      <c r="AA17" s="233"/>
      <c r="AB17" s="340"/>
    </row>
    <row r="18" spans="1:28" ht="39" customHeight="1">
      <c r="A18" s="2"/>
      <c r="B18" s="308"/>
      <c r="C18" s="9"/>
      <c r="D18" s="5"/>
      <c r="E18" s="309" t="s">
        <v>224</v>
      </c>
      <c r="F18" s="444"/>
      <c r="G18" s="445"/>
      <c r="H18" s="445"/>
      <c r="I18" s="325"/>
      <c r="J18" s="235"/>
      <c r="K18" s="45"/>
      <c r="L18" s="241"/>
      <c r="M18" s="46"/>
      <c r="N18" s="44"/>
      <c r="O18" s="47"/>
      <c r="P18" s="309" t="s">
        <v>224</v>
      </c>
      <c r="Q18" s="446"/>
      <c r="R18" s="447"/>
      <c r="S18" s="447"/>
      <c r="T18" s="447"/>
      <c r="U18" s="447"/>
      <c r="V18" s="448"/>
      <c r="W18" s="234"/>
      <c r="X18" s="59"/>
      <c r="Y18" s="60"/>
      <c r="Z18" s="56"/>
      <c r="AA18" s="141"/>
      <c r="AB18" s="143"/>
    </row>
    <row r="19" spans="1:28" ht="39" customHeight="1">
      <c r="A19" s="2"/>
      <c r="B19" s="308"/>
      <c r="C19" s="9"/>
      <c r="D19" s="5"/>
      <c r="E19" s="309"/>
      <c r="F19" s="327"/>
      <c r="G19" s="328"/>
      <c r="H19" s="328"/>
      <c r="I19" s="325"/>
      <c r="J19" s="235"/>
      <c r="K19" s="45"/>
      <c r="L19" s="241"/>
      <c r="M19" s="46"/>
      <c r="N19" s="44"/>
      <c r="O19" s="47"/>
      <c r="P19" s="309" t="s">
        <v>224</v>
      </c>
      <c r="Q19" s="446"/>
      <c r="R19" s="447"/>
      <c r="S19" s="447"/>
      <c r="T19" s="447"/>
      <c r="U19" s="447"/>
      <c r="V19" s="448"/>
      <c r="W19" s="234"/>
      <c r="X19" s="59"/>
      <c r="Y19" s="60"/>
      <c r="Z19" s="56"/>
      <c r="AA19" s="141"/>
      <c r="AB19" s="143"/>
    </row>
    <row r="20" spans="1:28" ht="39" customHeight="1">
      <c r="A20" s="2"/>
      <c r="B20" s="308"/>
      <c r="C20" s="9"/>
      <c r="D20" s="5"/>
      <c r="E20" s="309"/>
      <c r="F20" s="327"/>
      <c r="G20" s="328"/>
      <c r="H20" s="328"/>
      <c r="I20" s="325"/>
      <c r="J20" s="235"/>
      <c r="K20" s="45"/>
      <c r="L20" s="241"/>
      <c r="M20" s="46"/>
      <c r="N20" s="44"/>
      <c r="O20" s="47"/>
      <c r="P20" s="309" t="s">
        <v>224</v>
      </c>
      <c r="Q20" s="446"/>
      <c r="R20" s="447"/>
      <c r="S20" s="447"/>
      <c r="T20" s="447"/>
      <c r="U20" s="447"/>
      <c r="V20" s="448"/>
      <c r="W20" s="234"/>
      <c r="X20" s="59"/>
      <c r="Y20" s="60"/>
      <c r="Z20" s="56"/>
      <c r="AA20" s="141"/>
      <c r="AB20" s="143"/>
    </row>
    <row r="21" spans="1:28" ht="39" customHeight="1">
      <c r="A21" s="2"/>
      <c r="B21" s="308"/>
      <c r="C21" s="9"/>
      <c r="D21" s="5"/>
      <c r="E21" s="309"/>
      <c r="F21" s="327"/>
      <c r="G21" s="328"/>
      <c r="H21" s="328"/>
      <c r="I21" s="325"/>
      <c r="J21" s="235"/>
      <c r="K21" s="45"/>
      <c r="L21" s="241"/>
      <c r="M21" s="46"/>
      <c r="N21" s="44"/>
      <c r="O21" s="47"/>
      <c r="P21" s="309" t="s">
        <v>224</v>
      </c>
      <c r="Q21" s="446"/>
      <c r="R21" s="447"/>
      <c r="S21" s="447"/>
      <c r="T21" s="447"/>
      <c r="U21" s="447"/>
      <c r="V21" s="448"/>
      <c r="W21" s="234"/>
      <c r="X21" s="59"/>
      <c r="Y21" s="60"/>
      <c r="Z21" s="56"/>
      <c r="AA21" s="141"/>
      <c r="AB21" s="143"/>
    </row>
    <row r="22" spans="1:28" ht="39" customHeight="1">
      <c r="A22" s="2"/>
      <c r="B22" s="308"/>
      <c r="C22" s="9"/>
      <c r="D22" s="5"/>
      <c r="E22" s="309"/>
      <c r="F22" s="327"/>
      <c r="G22" s="328"/>
      <c r="H22" s="328"/>
      <c r="I22" s="325"/>
      <c r="J22" s="235"/>
      <c r="K22" s="45"/>
      <c r="L22" s="241"/>
      <c r="M22" s="46"/>
      <c r="N22" s="44"/>
      <c r="O22" s="47"/>
      <c r="P22" s="309" t="s">
        <v>224</v>
      </c>
      <c r="Q22" s="446"/>
      <c r="R22" s="447"/>
      <c r="S22" s="447"/>
      <c r="T22" s="447"/>
      <c r="U22" s="447"/>
      <c r="V22" s="448"/>
      <c r="W22" s="234"/>
      <c r="X22" s="59"/>
      <c r="Y22" s="60"/>
      <c r="Z22" s="56"/>
      <c r="AA22" s="141"/>
      <c r="AB22" s="143"/>
    </row>
    <row r="23" spans="1:28" ht="39" customHeight="1">
      <c r="A23" s="2"/>
      <c r="B23" s="308"/>
      <c r="C23" s="9"/>
      <c r="D23" s="5"/>
      <c r="E23" s="309" t="s">
        <v>225</v>
      </c>
      <c r="F23" s="129"/>
      <c r="G23" s="67"/>
      <c r="H23" s="63"/>
      <c r="I23" s="325"/>
      <c r="J23" s="235"/>
      <c r="K23" s="45"/>
      <c r="L23" s="241"/>
      <c r="M23" s="46"/>
      <c r="N23" s="44"/>
      <c r="O23" s="47"/>
      <c r="P23" s="309" t="s">
        <v>225</v>
      </c>
      <c r="Q23" s="446"/>
      <c r="R23" s="447"/>
      <c r="S23" s="447"/>
      <c r="T23" s="447"/>
      <c r="U23" s="447"/>
      <c r="V23" s="448"/>
      <c r="W23" s="58"/>
      <c r="X23" s="341"/>
      <c r="Y23" s="60"/>
      <c r="Z23" s="56"/>
      <c r="AA23" s="64"/>
      <c r="AB23" s="61"/>
    </row>
    <row r="24" spans="1:28" ht="39" customHeight="1">
      <c r="A24" s="2"/>
      <c r="B24" s="308"/>
      <c r="C24" s="9"/>
      <c r="D24" s="5"/>
      <c r="E24" s="309"/>
      <c r="F24" s="129"/>
      <c r="G24" s="67"/>
      <c r="H24" s="63"/>
      <c r="I24" s="325"/>
      <c r="J24" s="235"/>
      <c r="K24" s="45"/>
      <c r="L24" s="241"/>
      <c r="M24" s="46"/>
      <c r="N24" s="44"/>
      <c r="O24" s="47"/>
      <c r="P24" s="309" t="s">
        <v>225</v>
      </c>
      <c r="Q24" s="446"/>
      <c r="R24" s="447"/>
      <c r="S24" s="447"/>
      <c r="T24" s="447"/>
      <c r="U24" s="447"/>
      <c r="V24" s="448"/>
      <c r="W24" s="58"/>
      <c r="X24" s="341"/>
      <c r="Y24" s="60"/>
      <c r="Z24" s="56"/>
      <c r="AA24" s="64"/>
      <c r="AB24" s="61"/>
    </row>
    <row r="25" spans="1:28" ht="39" customHeight="1">
      <c r="A25" s="2"/>
      <c r="B25" s="308"/>
      <c r="C25" s="9"/>
      <c r="D25" s="5"/>
      <c r="E25" s="309"/>
      <c r="F25" s="129"/>
      <c r="G25" s="67"/>
      <c r="H25" s="63"/>
      <c r="I25" s="325"/>
      <c r="J25" s="235"/>
      <c r="K25" s="45"/>
      <c r="L25" s="241"/>
      <c r="M25" s="46"/>
      <c r="N25" s="44"/>
      <c r="O25" s="47"/>
      <c r="P25" s="309" t="s">
        <v>225</v>
      </c>
      <c r="Q25" s="446"/>
      <c r="R25" s="447"/>
      <c r="S25" s="447"/>
      <c r="T25" s="447"/>
      <c r="U25" s="447"/>
      <c r="V25" s="448"/>
      <c r="W25" s="58"/>
      <c r="X25" s="341"/>
      <c r="Y25" s="60"/>
      <c r="Z25" s="56"/>
      <c r="AA25" s="64"/>
      <c r="AB25" s="61"/>
    </row>
    <row r="26" spans="1:28" ht="39" customHeight="1">
      <c r="A26" s="2"/>
      <c r="B26" s="308"/>
      <c r="C26" s="9"/>
      <c r="D26" s="5"/>
      <c r="E26" s="309"/>
      <c r="F26" s="129"/>
      <c r="G26" s="67"/>
      <c r="H26" s="63"/>
      <c r="I26" s="325"/>
      <c r="J26" s="235"/>
      <c r="K26" s="45"/>
      <c r="L26" s="241"/>
      <c r="M26" s="46"/>
      <c r="N26" s="44"/>
      <c r="O26" s="47"/>
      <c r="P26" s="309" t="s">
        <v>225</v>
      </c>
      <c r="Q26" s="446"/>
      <c r="R26" s="447"/>
      <c r="S26" s="447"/>
      <c r="T26" s="447"/>
      <c r="U26" s="447"/>
      <c r="V26" s="448"/>
      <c r="W26" s="58"/>
      <c r="X26" s="59"/>
      <c r="Y26" s="60"/>
      <c r="Z26" s="56"/>
      <c r="AA26" s="64"/>
      <c r="AB26" s="61"/>
    </row>
    <row r="27" spans="1:28" ht="39" customHeight="1">
      <c r="A27" s="534"/>
      <c r="B27" s="450"/>
      <c r="C27" s="450"/>
      <c r="D27" s="5"/>
      <c r="E27" s="309" t="s">
        <v>226</v>
      </c>
      <c r="F27" s="129"/>
      <c r="G27" s="67"/>
      <c r="H27" s="63"/>
      <c r="I27" s="325"/>
      <c r="J27" s="235"/>
      <c r="K27" s="45"/>
      <c r="L27" s="241"/>
      <c r="M27" s="46"/>
      <c r="N27" s="44"/>
      <c r="O27" s="47"/>
      <c r="P27" s="309" t="s">
        <v>226</v>
      </c>
      <c r="Q27" s="446"/>
      <c r="R27" s="447"/>
      <c r="S27" s="447"/>
      <c r="T27" s="447"/>
      <c r="U27" s="447"/>
      <c r="V27" s="448"/>
      <c r="W27" s="58"/>
      <c r="X27" s="59"/>
      <c r="Y27" s="60"/>
      <c r="Z27" s="56"/>
      <c r="AA27" s="64"/>
      <c r="AB27" s="61"/>
    </row>
    <row r="28" spans="1:28" ht="39" customHeight="1">
      <c r="A28" s="338"/>
      <c r="B28" s="329"/>
      <c r="C28" s="329"/>
      <c r="D28" s="5"/>
      <c r="E28" s="309"/>
      <c r="F28" s="129"/>
      <c r="G28" s="67"/>
      <c r="H28" s="63"/>
      <c r="I28" s="325"/>
      <c r="J28" s="235"/>
      <c r="K28" s="45"/>
      <c r="L28" s="241"/>
      <c r="M28" s="46"/>
      <c r="N28" s="44"/>
      <c r="O28" s="47"/>
      <c r="P28" s="309" t="s">
        <v>226</v>
      </c>
      <c r="Q28" s="446"/>
      <c r="R28" s="447"/>
      <c r="S28" s="447"/>
      <c r="T28" s="447"/>
      <c r="U28" s="447"/>
      <c r="V28" s="448"/>
      <c r="W28" s="58"/>
      <c r="X28" s="59"/>
      <c r="Y28" s="60"/>
      <c r="Z28" s="56"/>
      <c r="AA28" s="64"/>
      <c r="AB28" s="61"/>
    </row>
    <row r="29" spans="1:28" ht="31" hidden="1" customHeight="1">
      <c r="A29" s="2"/>
      <c r="D29" s="5"/>
      <c r="E29" s="43"/>
      <c r="F29" s="129"/>
      <c r="G29" s="67"/>
      <c r="H29" s="63"/>
      <c r="I29" s="237"/>
      <c r="J29" s="235"/>
      <c r="K29" s="45"/>
      <c r="L29" s="241"/>
      <c r="M29" s="46"/>
      <c r="N29" s="44"/>
      <c r="O29" s="47"/>
      <c r="P29" s="57" t="s">
        <v>13</v>
      </c>
      <c r="Q29" s="454"/>
      <c r="R29" s="455"/>
      <c r="S29" s="455"/>
      <c r="T29" s="455"/>
      <c r="U29" s="455"/>
      <c r="V29" s="456"/>
      <c r="W29" s="58"/>
      <c r="X29" s="59"/>
      <c r="Y29" s="60"/>
      <c r="Z29" s="56"/>
      <c r="AA29" s="141"/>
      <c r="AB29" s="144"/>
    </row>
    <row r="30" spans="1:28" ht="31" hidden="1" customHeight="1">
      <c r="A30" s="2"/>
      <c r="B30" s="9"/>
      <c r="C30" s="9"/>
      <c r="D30" s="5"/>
      <c r="E30" s="43"/>
      <c r="F30" s="129"/>
      <c r="G30" s="67"/>
      <c r="H30" s="63"/>
      <c r="I30" s="237"/>
      <c r="J30" s="235"/>
      <c r="K30" s="45"/>
      <c r="L30" s="241"/>
      <c r="M30" s="46"/>
      <c r="N30" s="44"/>
      <c r="O30" s="47"/>
      <c r="P30" s="62" t="s">
        <v>14</v>
      </c>
      <c r="Q30" s="541"/>
      <c r="R30" s="542"/>
      <c r="S30" s="542"/>
      <c r="T30" s="542"/>
      <c r="U30" s="542"/>
      <c r="V30" s="543"/>
      <c r="W30" s="58"/>
      <c r="X30" s="59"/>
      <c r="Y30" s="51"/>
      <c r="Z30" s="52"/>
      <c r="AA30" s="141"/>
      <c r="AB30" s="143"/>
    </row>
    <row r="31" spans="1:28" ht="31" hidden="1" customHeight="1">
      <c r="A31" s="2"/>
      <c r="B31" s="9"/>
      <c r="C31" s="9"/>
      <c r="D31" s="5"/>
      <c r="E31" s="43"/>
      <c r="F31" s="129"/>
      <c r="G31" s="67"/>
      <c r="H31" s="63"/>
      <c r="I31" s="237"/>
      <c r="J31" s="235"/>
      <c r="K31" s="45"/>
      <c r="L31" s="241"/>
      <c r="M31" s="46"/>
      <c r="N31" s="44"/>
      <c r="O31" s="47"/>
      <c r="P31" s="62" t="s">
        <v>15</v>
      </c>
      <c r="Q31" s="541"/>
      <c r="R31" s="542"/>
      <c r="S31" s="542"/>
      <c r="T31" s="542"/>
      <c r="U31" s="542"/>
      <c r="V31" s="543"/>
      <c r="W31" s="58"/>
      <c r="X31" s="59"/>
      <c r="Y31" s="60"/>
      <c r="Z31" s="56"/>
      <c r="AA31" s="64"/>
      <c r="AB31" s="61"/>
    </row>
    <row r="32" spans="1:28" ht="31" hidden="1" customHeight="1">
      <c r="A32" s="2"/>
      <c r="B32" s="10"/>
      <c r="C32" s="11"/>
      <c r="D32" s="5"/>
      <c r="E32" s="65"/>
      <c r="F32" s="66"/>
      <c r="G32" s="67"/>
      <c r="H32" s="67"/>
      <c r="I32" s="237"/>
      <c r="J32" s="235"/>
      <c r="K32" s="45"/>
      <c r="L32" s="241"/>
      <c r="M32" s="46"/>
      <c r="N32" s="44"/>
      <c r="O32" s="47"/>
      <c r="P32" s="68" t="s">
        <v>16</v>
      </c>
      <c r="Q32" s="487"/>
      <c r="R32" s="546"/>
      <c r="S32" s="546"/>
      <c r="T32" s="546"/>
      <c r="U32" s="546"/>
      <c r="V32" s="547"/>
      <c r="W32" s="49"/>
      <c r="X32" s="50"/>
      <c r="Y32" s="51"/>
      <c r="Z32" s="52"/>
      <c r="AA32" s="53"/>
      <c r="AB32" s="54"/>
    </row>
    <row r="33" spans="1:29" ht="31" hidden="1" customHeight="1">
      <c r="A33" s="2"/>
      <c r="B33" s="10"/>
      <c r="C33" s="11"/>
      <c r="D33" s="5"/>
      <c r="E33" s="65"/>
      <c r="F33" s="66"/>
      <c r="G33" s="67"/>
      <c r="H33" s="67"/>
      <c r="I33" s="237"/>
      <c r="J33" s="235"/>
      <c r="K33" s="45"/>
      <c r="L33" s="241"/>
      <c r="M33" s="46"/>
      <c r="N33" s="44"/>
      <c r="O33" s="47"/>
      <c r="P33" s="69" t="s">
        <v>36</v>
      </c>
      <c r="Q33" s="538"/>
      <c r="R33" s="539"/>
      <c r="S33" s="539"/>
      <c r="T33" s="539"/>
      <c r="U33" s="539"/>
      <c r="V33" s="540"/>
      <c r="W33" s="58"/>
      <c r="X33" s="59"/>
      <c r="Y33" s="51"/>
      <c r="Z33" s="52"/>
      <c r="AA33" s="53"/>
      <c r="AB33" s="54"/>
    </row>
    <row r="34" spans="1:29" ht="31" hidden="1" customHeight="1">
      <c r="A34" s="2"/>
      <c r="B34" s="10"/>
      <c r="C34" s="11"/>
      <c r="D34" s="5"/>
      <c r="E34" s="70"/>
      <c r="F34" s="71"/>
      <c r="G34" s="71"/>
      <c r="H34" s="71"/>
      <c r="I34" s="237"/>
      <c r="J34" s="235"/>
      <c r="K34" s="45"/>
      <c r="L34" s="241"/>
      <c r="M34" s="46"/>
      <c r="N34" s="44"/>
      <c r="O34" s="47"/>
      <c r="P34" s="62" t="s">
        <v>37</v>
      </c>
      <c r="Q34" s="541"/>
      <c r="R34" s="542"/>
      <c r="S34" s="542"/>
      <c r="T34" s="542"/>
      <c r="U34" s="542"/>
      <c r="V34" s="543"/>
      <c r="W34" s="58"/>
      <c r="X34" s="59"/>
      <c r="Y34" s="51"/>
      <c r="Z34" s="52"/>
      <c r="AA34" s="53"/>
      <c r="AB34" s="54"/>
    </row>
    <row r="35" spans="1:29" ht="31" hidden="1" customHeight="1">
      <c r="A35" s="2"/>
      <c r="B35" s="10"/>
      <c r="C35" s="11"/>
      <c r="D35" s="5"/>
      <c r="E35" s="70"/>
      <c r="F35" s="71"/>
      <c r="G35" s="71"/>
      <c r="H35" s="71"/>
      <c r="I35" s="237"/>
      <c r="J35" s="235"/>
      <c r="K35" s="45"/>
      <c r="L35" s="241"/>
      <c r="M35" s="46"/>
      <c r="N35" s="44"/>
      <c r="O35" s="47"/>
      <c r="P35" s="69" t="s">
        <v>40</v>
      </c>
      <c r="Q35" s="538"/>
      <c r="R35" s="539"/>
      <c r="S35" s="539"/>
      <c r="T35" s="539"/>
      <c r="U35" s="539"/>
      <c r="V35" s="540"/>
      <c r="W35" s="58"/>
      <c r="X35" s="59"/>
      <c r="Y35" s="51"/>
      <c r="Z35" s="52"/>
      <c r="AA35" s="53"/>
      <c r="AB35" s="54"/>
    </row>
    <row r="36" spans="1:29" ht="31" hidden="1" customHeight="1">
      <c r="A36" s="2"/>
      <c r="B36" s="10"/>
      <c r="C36" s="11"/>
      <c r="D36" s="5"/>
      <c r="E36" s="70"/>
      <c r="F36" s="71"/>
      <c r="G36" s="71"/>
      <c r="H36" s="71"/>
      <c r="I36" s="237"/>
      <c r="J36" s="235"/>
      <c r="K36" s="45"/>
      <c r="L36" s="241"/>
      <c r="M36" s="46"/>
      <c r="N36" s="44"/>
      <c r="O36" s="47"/>
      <c r="P36" s="145" t="s">
        <v>38</v>
      </c>
      <c r="Q36" s="541"/>
      <c r="R36" s="542"/>
      <c r="S36" s="542"/>
      <c r="T36" s="542"/>
      <c r="U36" s="542"/>
      <c r="V36" s="543"/>
      <c r="W36" s="58"/>
      <c r="X36" s="59"/>
      <c r="Y36" s="51"/>
      <c r="Z36" s="52"/>
      <c r="AA36" s="53"/>
      <c r="AB36" s="54"/>
    </row>
    <row r="37" spans="1:29" ht="31" hidden="1" customHeight="1">
      <c r="A37" s="2"/>
      <c r="B37" s="10"/>
      <c r="C37" s="11"/>
      <c r="D37" s="5"/>
      <c r="E37" s="70"/>
      <c r="F37" s="71"/>
      <c r="G37" s="71"/>
      <c r="H37" s="71"/>
      <c r="I37" s="237"/>
      <c r="J37" s="235"/>
      <c r="K37" s="45"/>
      <c r="L37" s="241"/>
      <c r="M37" s="46"/>
      <c r="N37" s="44"/>
      <c r="O37" s="47"/>
      <c r="P37" s="69" t="s">
        <v>41</v>
      </c>
      <c r="Q37" s="538"/>
      <c r="R37" s="539"/>
      <c r="S37" s="539"/>
      <c r="T37" s="539"/>
      <c r="U37" s="539"/>
      <c r="V37" s="540"/>
      <c r="W37" s="58"/>
      <c r="X37" s="59"/>
      <c r="Y37" s="51"/>
      <c r="Z37" s="52"/>
      <c r="AA37" s="53"/>
      <c r="AB37" s="54"/>
    </row>
    <row r="38" spans="1:29" ht="31" hidden="1" customHeight="1" thickBot="1">
      <c r="A38" s="2"/>
      <c r="B38" s="10"/>
      <c r="C38" s="11"/>
      <c r="D38" s="5"/>
      <c r="E38" s="72"/>
      <c r="F38" s="73"/>
      <c r="G38" s="73"/>
      <c r="H38" s="73"/>
      <c r="I38" s="238"/>
      <c r="J38" s="236"/>
      <c r="K38" s="75"/>
      <c r="L38" s="243"/>
      <c r="M38" s="76"/>
      <c r="N38" s="74"/>
      <c r="O38" s="77"/>
      <c r="P38" s="145" t="s">
        <v>39</v>
      </c>
      <c r="Q38" s="535"/>
      <c r="R38" s="536"/>
      <c r="S38" s="536"/>
      <c r="T38" s="536"/>
      <c r="U38" s="536"/>
      <c r="V38" s="537"/>
      <c r="W38" s="78"/>
      <c r="X38" s="79"/>
      <c r="Y38" s="80"/>
      <c r="Z38" s="81"/>
      <c r="AA38" s="82"/>
      <c r="AB38" s="83"/>
    </row>
    <row r="39" spans="1:29" ht="33" customHeight="1">
      <c r="A39" s="2"/>
      <c r="D39" s="5"/>
      <c r="E39" s="119" t="s">
        <v>17</v>
      </c>
      <c r="F39" s="13"/>
      <c r="G39" s="13"/>
      <c r="H39" s="13"/>
      <c r="I39" s="21"/>
      <c r="J39" s="21"/>
      <c r="K39" s="21"/>
      <c r="L39" s="21"/>
      <c r="M39" s="21"/>
      <c r="N39" s="21"/>
      <c r="O39" s="21"/>
      <c r="P39" s="13"/>
      <c r="Q39" s="13"/>
      <c r="R39" s="13"/>
      <c r="S39" s="13"/>
      <c r="T39" s="13"/>
      <c r="U39" s="13"/>
      <c r="V39" s="13"/>
      <c r="W39" s="18"/>
      <c r="X39" s="18"/>
      <c r="Y39" s="13"/>
      <c r="Z39" s="13"/>
      <c r="AA39" s="21"/>
      <c r="AB39" s="21"/>
    </row>
    <row r="40" spans="1:29" ht="46" customHeight="1">
      <c r="A40" s="2"/>
      <c r="B40" s="451"/>
      <c r="C40" s="451"/>
      <c r="D40" s="5"/>
      <c r="E40" s="122" t="s">
        <v>18</v>
      </c>
      <c r="F40" s="99"/>
      <c r="G40" s="99"/>
      <c r="H40" s="99"/>
      <c r="I40" s="463" t="s">
        <v>19</v>
      </c>
      <c r="J40" s="464"/>
      <c r="K40" s="464"/>
      <c r="L40" s="464"/>
      <c r="M40" s="464"/>
      <c r="N40" s="464"/>
      <c r="O40" s="465"/>
      <c r="P40" s="121" t="s">
        <v>118</v>
      </c>
      <c r="Q40" s="466" t="s">
        <v>117</v>
      </c>
      <c r="R40" s="467"/>
      <c r="S40" s="467"/>
      <c r="T40" s="467"/>
      <c r="U40" s="468"/>
      <c r="V40" s="120" t="s">
        <v>21</v>
      </c>
      <c r="W40" s="120" t="s">
        <v>20</v>
      </c>
      <c r="X40" s="120" t="s">
        <v>22</v>
      </c>
      <c r="Y40" s="433" t="s">
        <v>23</v>
      </c>
      <c r="Z40" s="434"/>
      <c r="AA40" s="434"/>
      <c r="AB40" s="435"/>
      <c r="AC40" s="20"/>
    </row>
    <row r="41" spans="1:29" ht="64" customHeight="1">
      <c r="A41" s="2"/>
      <c r="B41" s="10"/>
      <c r="C41" s="11"/>
      <c r="D41" s="5"/>
      <c r="E41" s="101" t="s">
        <v>24</v>
      </c>
      <c r="F41" s="436">
        <f>Q16</f>
        <v>0</v>
      </c>
      <c r="G41" s="437"/>
      <c r="H41" s="437"/>
      <c r="I41" s="438"/>
      <c r="J41" s="439"/>
      <c r="K41" s="439"/>
      <c r="L41" s="439"/>
      <c r="M41" s="439"/>
      <c r="N41" s="439"/>
      <c r="O41" s="440"/>
      <c r="P41" s="102"/>
      <c r="Q41" s="414"/>
      <c r="R41" s="415"/>
      <c r="S41" s="415"/>
      <c r="T41" s="415"/>
      <c r="U41" s="416"/>
      <c r="V41" s="113"/>
      <c r="W41" s="113"/>
      <c r="X41" s="104"/>
      <c r="Y41" s="414"/>
      <c r="Z41" s="415"/>
      <c r="AA41" s="415"/>
      <c r="AB41" s="416"/>
      <c r="AC41" s="100"/>
    </row>
    <row r="42" spans="1:29" ht="35" customHeight="1">
      <c r="A42" s="2"/>
      <c r="B42" s="13"/>
      <c r="C42" s="11"/>
      <c r="D42" s="5"/>
      <c r="E42" s="105" t="s">
        <v>25</v>
      </c>
      <c r="F42" s="412"/>
      <c r="G42" s="431"/>
      <c r="H42" s="431"/>
      <c r="I42" s="414"/>
      <c r="J42" s="415"/>
      <c r="K42" s="415"/>
      <c r="L42" s="415"/>
      <c r="M42" s="415"/>
      <c r="N42" s="415"/>
      <c r="O42" s="416"/>
      <c r="P42" s="104"/>
      <c r="Q42" s="417"/>
      <c r="R42" s="418"/>
      <c r="S42" s="418"/>
      <c r="T42" s="418"/>
      <c r="U42" s="419"/>
      <c r="V42" s="114"/>
      <c r="W42" s="114"/>
      <c r="X42" s="104"/>
      <c r="Y42" s="441"/>
      <c r="Z42" s="442"/>
      <c r="AA42" s="442"/>
      <c r="AB42" s="443"/>
      <c r="AC42" s="20"/>
    </row>
    <row r="43" spans="1:29" ht="35" customHeight="1">
      <c r="A43" s="2"/>
      <c r="B43" s="10"/>
      <c r="C43" s="11"/>
      <c r="D43" s="5"/>
      <c r="E43" s="131" t="s">
        <v>33</v>
      </c>
      <c r="F43" s="432"/>
      <c r="G43" s="432"/>
      <c r="H43" s="432"/>
      <c r="I43" s="414"/>
      <c r="J43" s="415"/>
      <c r="K43" s="415"/>
      <c r="L43" s="415"/>
      <c r="M43" s="415"/>
      <c r="N43" s="415"/>
      <c r="O43" s="416"/>
      <c r="P43" s="104"/>
      <c r="Q43" s="417"/>
      <c r="R43" s="418"/>
      <c r="S43" s="418"/>
      <c r="T43" s="418"/>
      <c r="U43" s="419"/>
      <c r="V43" s="114"/>
      <c r="W43" s="114"/>
      <c r="X43" s="104"/>
      <c r="Y43" s="420"/>
      <c r="Z43" s="421"/>
      <c r="AA43" s="421"/>
      <c r="AB43" s="422"/>
      <c r="AC43" s="20"/>
    </row>
    <row r="44" spans="1:29" ht="35" customHeight="1">
      <c r="A44" s="2"/>
      <c r="B44" s="10"/>
      <c r="C44" s="11"/>
      <c r="D44" s="5"/>
      <c r="E44" s="132" t="s">
        <v>34</v>
      </c>
      <c r="F44" s="432"/>
      <c r="G44" s="432"/>
      <c r="H44" s="432"/>
      <c r="P44" s="104"/>
      <c r="Q44" s="417"/>
      <c r="R44" s="418"/>
      <c r="S44" s="418"/>
      <c r="T44" s="418"/>
      <c r="U44" s="419"/>
      <c r="V44" s="114"/>
      <c r="W44" s="114"/>
      <c r="X44" s="104"/>
      <c r="Y44" s="420"/>
      <c r="Z44" s="421"/>
      <c r="AA44" s="421"/>
      <c r="AB44" s="422"/>
      <c r="AC44" s="20"/>
    </row>
    <row r="45" spans="1:29" ht="35" customHeight="1">
      <c r="A45" s="2"/>
      <c r="B45" s="10"/>
      <c r="C45" s="11"/>
      <c r="D45" s="5"/>
      <c r="E45" s="105" t="s">
        <v>26</v>
      </c>
      <c r="F45" s="412"/>
      <c r="G45" s="431"/>
      <c r="H45" s="431"/>
      <c r="I45" s="414"/>
      <c r="J45" s="415"/>
      <c r="K45" s="415"/>
      <c r="L45" s="415"/>
      <c r="M45" s="415"/>
      <c r="N45" s="415"/>
      <c r="O45" s="416"/>
      <c r="P45" s="104"/>
      <c r="Q45" s="417"/>
      <c r="R45" s="418"/>
      <c r="S45" s="418"/>
      <c r="T45" s="418"/>
      <c r="U45" s="419"/>
      <c r="V45" s="114"/>
      <c r="W45" s="114"/>
      <c r="X45" s="104"/>
      <c r="Y45" s="417"/>
      <c r="Z45" s="418"/>
      <c r="AA45" s="418"/>
      <c r="AB45" s="419"/>
      <c r="AC45" s="20"/>
    </row>
    <row r="46" spans="1:29" ht="35" customHeight="1">
      <c r="A46" s="2"/>
      <c r="B46" s="10"/>
      <c r="C46" s="11"/>
      <c r="D46" s="5"/>
      <c r="E46" s="131" t="s">
        <v>42</v>
      </c>
      <c r="F46" s="432"/>
      <c r="G46" s="432"/>
      <c r="H46" s="432"/>
      <c r="I46" s="417"/>
      <c r="J46" s="418"/>
      <c r="K46" s="418"/>
      <c r="L46" s="418"/>
      <c r="M46" s="418"/>
      <c r="N46" s="418"/>
      <c r="O46" s="419"/>
      <c r="P46" s="104"/>
      <c r="Q46" s="417"/>
      <c r="R46" s="418"/>
      <c r="S46" s="418"/>
      <c r="T46" s="418"/>
      <c r="U46" s="419"/>
      <c r="V46" s="114"/>
      <c r="W46" s="114"/>
      <c r="X46" s="104"/>
      <c r="Y46" s="420"/>
      <c r="Z46" s="421"/>
      <c r="AA46" s="421"/>
      <c r="AB46" s="422"/>
      <c r="AC46" s="20"/>
    </row>
    <row r="47" spans="1:29" ht="35" customHeight="1">
      <c r="A47" s="2"/>
      <c r="B47" s="10"/>
      <c r="C47" s="11"/>
      <c r="D47" s="5"/>
      <c r="E47" s="130"/>
      <c r="F47" s="428"/>
      <c r="G47" s="429"/>
      <c r="H47" s="430"/>
      <c r="I47" s="417"/>
      <c r="J47" s="418"/>
      <c r="K47" s="418"/>
      <c r="L47" s="418"/>
      <c r="M47" s="418"/>
      <c r="N47" s="418"/>
      <c r="O47" s="419"/>
      <c r="P47" s="104"/>
      <c r="Q47" s="417"/>
      <c r="R47" s="418"/>
      <c r="S47" s="418"/>
      <c r="T47" s="418"/>
      <c r="U47" s="419"/>
      <c r="V47" s="114"/>
      <c r="W47" s="114"/>
      <c r="X47" s="104"/>
      <c r="Y47" s="420"/>
      <c r="Z47" s="421"/>
      <c r="AA47" s="421"/>
      <c r="AB47" s="422"/>
      <c r="AC47" s="20"/>
    </row>
    <row r="48" spans="1:29" ht="35" hidden="1" customHeight="1">
      <c r="A48" s="2"/>
      <c r="B48" s="10"/>
      <c r="C48" s="11"/>
      <c r="D48" s="5"/>
      <c r="E48" s="105" t="s">
        <v>43</v>
      </c>
      <c r="F48" s="412" t="s">
        <v>83</v>
      </c>
      <c r="G48" s="413"/>
      <c r="H48" s="413"/>
      <c r="I48" s="414"/>
      <c r="J48" s="415"/>
      <c r="K48" s="415"/>
      <c r="L48" s="415"/>
      <c r="M48" s="415"/>
      <c r="N48" s="415"/>
      <c r="O48" s="416"/>
      <c r="P48" s="104"/>
      <c r="Q48" s="417"/>
      <c r="R48" s="418"/>
      <c r="S48" s="418"/>
      <c r="T48" s="418"/>
      <c r="U48" s="419"/>
      <c r="V48" s="106"/>
      <c r="W48" s="106"/>
      <c r="X48" s="104"/>
      <c r="Y48" s="417"/>
      <c r="Z48" s="418"/>
      <c r="AA48" s="418"/>
      <c r="AB48" s="419"/>
      <c r="AC48" s="20"/>
    </row>
    <row r="49" spans="1:266" ht="35" hidden="1" customHeight="1">
      <c r="A49" s="2"/>
      <c r="B49" s="10"/>
      <c r="C49" s="11"/>
      <c r="D49" s="5"/>
      <c r="E49" s="130"/>
      <c r="F49" s="423"/>
      <c r="G49" s="424"/>
      <c r="H49" s="425"/>
      <c r="I49" s="417"/>
      <c r="J49" s="418"/>
      <c r="K49" s="418"/>
      <c r="L49" s="418"/>
      <c r="M49" s="418"/>
      <c r="N49" s="418"/>
      <c r="O49" s="419"/>
      <c r="P49" s="104"/>
      <c r="Q49" s="417"/>
      <c r="R49" s="418"/>
      <c r="S49" s="418"/>
      <c r="T49" s="418"/>
      <c r="U49" s="419"/>
      <c r="V49" s="106"/>
      <c r="W49" s="106"/>
      <c r="X49" s="104"/>
      <c r="Y49" s="420"/>
      <c r="Z49" s="421"/>
      <c r="AA49" s="421"/>
      <c r="AB49" s="422"/>
      <c r="AC49" s="20"/>
    </row>
    <row r="50" spans="1:266" ht="35" hidden="1" customHeight="1">
      <c r="A50" s="2"/>
      <c r="B50" s="10"/>
      <c r="C50" s="11"/>
      <c r="D50" s="5"/>
      <c r="E50" s="107" t="s">
        <v>44</v>
      </c>
      <c r="F50" s="426" t="s">
        <v>84</v>
      </c>
      <c r="G50" s="427"/>
      <c r="H50" s="427"/>
      <c r="I50" s="414"/>
      <c r="J50" s="415"/>
      <c r="K50" s="415"/>
      <c r="L50" s="415"/>
      <c r="M50" s="415"/>
      <c r="N50" s="415"/>
      <c r="O50" s="416"/>
      <c r="P50" s="104"/>
      <c r="Q50" s="417"/>
      <c r="R50" s="418"/>
      <c r="S50" s="418"/>
      <c r="T50" s="418"/>
      <c r="U50" s="419"/>
      <c r="V50" s="103"/>
      <c r="W50" s="103"/>
      <c r="X50" s="104"/>
      <c r="Y50" s="420"/>
      <c r="Z50" s="421"/>
      <c r="AA50" s="421"/>
      <c r="AB50" s="422"/>
      <c r="AC50" s="20"/>
    </row>
    <row r="51" spans="1:266" ht="35" hidden="1" customHeight="1">
      <c r="A51" s="2"/>
      <c r="B51" s="10"/>
      <c r="C51" s="11"/>
      <c r="D51" s="5"/>
      <c r="E51" s="105" t="s">
        <v>45</v>
      </c>
      <c r="F51" s="412" t="s">
        <v>85</v>
      </c>
      <c r="G51" s="412"/>
      <c r="H51" s="412"/>
      <c r="I51" s="414"/>
      <c r="J51" s="415"/>
      <c r="K51" s="415"/>
      <c r="L51" s="415"/>
      <c r="M51" s="415"/>
      <c r="N51" s="415"/>
      <c r="O51" s="416"/>
      <c r="P51" s="104"/>
      <c r="Q51" s="417"/>
      <c r="R51" s="418"/>
      <c r="S51" s="418"/>
      <c r="T51" s="418"/>
      <c r="U51" s="419"/>
      <c r="V51" s="106"/>
      <c r="W51" s="106"/>
      <c r="X51" s="104"/>
      <c r="Y51" s="420"/>
      <c r="Z51" s="421"/>
      <c r="AA51" s="421"/>
      <c r="AB51" s="422"/>
      <c r="AC51" s="20"/>
    </row>
    <row r="52" spans="1:266" ht="35" hidden="1" customHeight="1">
      <c r="A52" s="2"/>
      <c r="B52" s="5"/>
      <c r="C52" s="14"/>
      <c r="D52" s="5"/>
      <c r="E52" s="130"/>
      <c r="F52" s="423"/>
      <c r="G52" s="424"/>
      <c r="H52" s="425"/>
      <c r="I52" s="417"/>
      <c r="J52" s="418"/>
      <c r="K52" s="418"/>
      <c r="L52" s="418"/>
      <c r="M52" s="418"/>
      <c r="N52" s="418"/>
      <c r="O52" s="419"/>
      <c r="P52" s="104"/>
      <c r="Q52" s="417"/>
      <c r="R52" s="418"/>
      <c r="S52" s="418"/>
      <c r="T52" s="418"/>
      <c r="U52" s="419"/>
      <c r="V52" s="106"/>
      <c r="W52" s="106"/>
      <c r="X52" s="104"/>
      <c r="Y52" s="420"/>
      <c r="Z52" s="421"/>
      <c r="AA52" s="421"/>
      <c r="AB52" s="422"/>
      <c r="AC52" s="20"/>
    </row>
    <row r="53" spans="1:266" ht="35" hidden="1" customHeight="1">
      <c r="A53" s="2"/>
      <c r="B53" s="12"/>
      <c r="C53" s="14"/>
      <c r="D53" s="5"/>
      <c r="E53" s="105" t="s">
        <v>46</v>
      </c>
      <c r="F53" s="412" t="s">
        <v>86</v>
      </c>
      <c r="G53" s="413"/>
      <c r="H53" s="413"/>
      <c r="I53" s="414"/>
      <c r="J53" s="415"/>
      <c r="K53" s="415"/>
      <c r="L53" s="415"/>
      <c r="M53" s="415"/>
      <c r="N53" s="415"/>
      <c r="O53" s="416"/>
      <c r="P53" s="104"/>
      <c r="Q53" s="417"/>
      <c r="R53" s="418"/>
      <c r="S53" s="418"/>
      <c r="T53" s="418"/>
      <c r="U53" s="419"/>
      <c r="V53" s="106"/>
      <c r="W53" s="106"/>
      <c r="X53" s="104"/>
      <c r="Y53" s="420"/>
      <c r="Z53" s="421"/>
      <c r="AA53" s="421"/>
      <c r="AB53" s="422"/>
      <c r="AC53" s="20"/>
    </row>
    <row r="54" spans="1:266" ht="35" hidden="1" customHeight="1">
      <c r="A54" s="2"/>
      <c r="B54" s="10"/>
      <c r="C54" s="10"/>
      <c r="D54" s="5"/>
      <c r="E54" s="130"/>
      <c r="F54" s="423"/>
      <c r="G54" s="424"/>
      <c r="H54" s="425"/>
      <c r="I54" s="417"/>
      <c r="J54" s="418"/>
      <c r="K54" s="418"/>
      <c r="L54" s="418"/>
      <c r="M54" s="418"/>
      <c r="N54" s="418"/>
      <c r="O54" s="419"/>
      <c r="P54" s="104"/>
      <c r="Q54" s="417"/>
      <c r="R54" s="418"/>
      <c r="S54" s="418"/>
      <c r="T54" s="418"/>
      <c r="U54" s="419"/>
      <c r="V54" s="106"/>
      <c r="W54" s="106"/>
      <c r="X54" s="104"/>
      <c r="Y54" s="420"/>
      <c r="Z54" s="421"/>
      <c r="AA54" s="421"/>
      <c r="AB54" s="422"/>
      <c r="AC54" s="20"/>
    </row>
    <row r="55" spans="1:266" ht="35" hidden="1" customHeight="1">
      <c r="A55" s="2"/>
      <c r="B55" s="15"/>
      <c r="C55" s="11"/>
      <c r="D55" s="5"/>
      <c r="E55" s="146" t="s">
        <v>47</v>
      </c>
      <c r="F55" s="412" t="s">
        <v>87</v>
      </c>
      <c r="G55" s="413"/>
      <c r="H55" s="413"/>
      <c r="I55" s="414"/>
      <c r="J55" s="415"/>
      <c r="K55" s="415"/>
      <c r="L55" s="415"/>
      <c r="M55" s="415"/>
      <c r="N55" s="415"/>
      <c r="O55" s="416"/>
      <c r="P55" s="104"/>
      <c r="Q55" s="417"/>
      <c r="R55" s="418"/>
      <c r="S55" s="418"/>
      <c r="T55" s="418"/>
      <c r="U55" s="419"/>
      <c r="V55" s="106"/>
      <c r="W55" s="106"/>
      <c r="X55" s="104"/>
      <c r="Y55" s="420"/>
      <c r="Z55" s="421"/>
      <c r="AA55" s="421"/>
      <c r="AB55" s="422"/>
      <c r="AC55" s="20"/>
    </row>
    <row r="56" spans="1:266" ht="35" hidden="1" customHeight="1">
      <c r="A56" s="2"/>
      <c r="B56" s="15"/>
      <c r="C56" s="11"/>
      <c r="D56" s="5"/>
      <c r="E56" s="130"/>
      <c r="F56" s="423"/>
      <c r="G56" s="424"/>
      <c r="H56" s="425"/>
      <c r="I56" s="417"/>
      <c r="J56" s="418"/>
      <c r="K56" s="418"/>
      <c r="L56" s="418"/>
      <c r="M56" s="418"/>
      <c r="N56" s="418"/>
      <c r="O56" s="419"/>
      <c r="P56" s="104"/>
      <c r="Q56" s="417"/>
      <c r="R56" s="418"/>
      <c r="S56" s="418"/>
      <c r="T56" s="418"/>
      <c r="U56" s="419"/>
      <c r="V56" s="106"/>
      <c r="W56" s="106"/>
      <c r="X56" s="104"/>
      <c r="Y56" s="420"/>
      <c r="Z56" s="421"/>
      <c r="AA56" s="421"/>
      <c r="AB56" s="422"/>
      <c r="AC56" s="20"/>
    </row>
    <row r="57" spans="1:266" ht="28.5" customHeight="1">
      <c r="A57" s="2"/>
      <c r="B57" s="5"/>
      <c r="C57" s="5"/>
      <c r="D57" s="5"/>
      <c r="E57" s="13"/>
      <c r="F57" s="13"/>
      <c r="G57" s="13"/>
      <c r="H57" s="13"/>
      <c r="I57" s="21"/>
      <c r="J57" s="21"/>
      <c r="K57" s="21"/>
      <c r="L57" s="21"/>
      <c r="M57" s="21"/>
      <c r="N57" s="21"/>
      <c r="O57" s="21"/>
      <c r="P57" s="13"/>
      <c r="Q57" s="13"/>
      <c r="R57" s="13"/>
      <c r="S57" s="13"/>
      <c r="T57" s="13"/>
      <c r="U57" s="13"/>
      <c r="V57" s="13"/>
      <c r="W57" s="18"/>
      <c r="X57" s="18"/>
      <c r="Y57" s="13"/>
      <c r="Z57" s="13"/>
      <c r="AA57" s="21"/>
      <c r="AB57" s="21"/>
    </row>
    <row r="58" spans="1:266" s="127" customFormat="1" ht="41" customHeight="1">
      <c r="A58" s="123"/>
      <c r="B58" s="124"/>
      <c r="C58" s="124"/>
      <c r="D58" s="125"/>
      <c r="E58" s="398" t="s">
        <v>27</v>
      </c>
      <c r="F58" s="399"/>
      <c r="G58" s="399"/>
      <c r="H58" s="399"/>
      <c r="I58" s="399"/>
      <c r="J58" s="399"/>
      <c r="K58" s="399"/>
      <c r="L58" s="399"/>
      <c r="M58" s="399"/>
      <c r="N58" s="399"/>
      <c r="O58" s="399"/>
      <c r="P58" s="399"/>
      <c r="Q58" s="401" t="s">
        <v>28</v>
      </c>
      <c r="R58" s="402"/>
      <c r="S58" s="403"/>
      <c r="T58" s="401" t="s">
        <v>31</v>
      </c>
      <c r="U58" s="403"/>
      <c r="V58" s="331" t="s">
        <v>29</v>
      </c>
      <c r="W58" s="401" t="s">
        <v>32</v>
      </c>
      <c r="X58" s="403"/>
      <c r="Y58" s="330" t="s">
        <v>29</v>
      </c>
      <c r="Z58" s="404" t="s">
        <v>30</v>
      </c>
      <c r="AA58" s="405"/>
      <c r="AB58" s="332" t="s">
        <v>29</v>
      </c>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row>
    <row r="59" spans="1:266" ht="41" customHeight="1">
      <c r="A59" s="2"/>
      <c r="B59" s="5"/>
      <c r="C59" s="5"/>
      <c r="D59" s="4"/>
      <c r="E59" s="128" t="s">
        <v>177</v>
      </c>
      <c r="F59" s="406" t="s">
        <v>98</v>
      </c>
      <c r="G59" s="407"/>
      <c r="H59" s="407"/>
      <c r="I59" s="408"/>
      <c r="J59" s="406" t="s">
        <v>99</v>
      </c>
      <c r="K59" s="407"/>
      <c r="L59" s="407"/>
      <c r="M59" s="407"/>
      <c r="N59" s="408"/>
      <c r="O59" s="406" t="s">
        <v>100</v>
      </c>
      <c r="P59" s="408"/>
      <c r="Q59" s="409"/>
      <c r="R59" s="409"/>
      <c r="S59" s="409"/>
      <c r="T59" s="410"/>
      <c r="U59" s="411"/>
      <c r="V59" s="42"/>
      <c r="W59" s="388"/>
      <c r="X59" s="389"/>
      <c r="Y59" s="108"/>
      <c r="Z59" s="388"/>
      <c r="AA59" s="389"/>
      <c r="AB59" s="109"/>
    </row>
    <row r="60" spans="1:266" ht="69" customHeight="1">
      <c r="A60" s="2"/>
      <c r="B60" s="5"/>
      <c r="C60" s="5"/>
      <c r="D60" s="4"/>
      <c r="E60" s="128"/>
      <c r="F60" s="390" t="s">
        <v>101</v>
      </c>
      <c r="G60" s="391"/>
      <c r="H60" s="390" t="s">
        <v>102</v>
      </c>
      <c r="I60" s="392"/>
      <c r="J60" s="390" t="s">
        <v>101</v>
      </c>
      <c r="K60" s="391"/>
      <c r="L60" s="390" t="s">
        <v>102</v>
      </c>
      <c r="M60" s="391"/>
      <c r="N60" s="392"/>
      <c r="O60" s="290" t="s">
        <v>101</v>
      </c>
      <c r="P60" s="297" t="s">
        <v>102</v>
      </c>
      <c r="Q60" s="385"/>
      <c r="R60" s="386"/>
      <c r="S60" s="387"/>
      <c r="T60" s="333"/>
      <c r="U60" s="334"/>
      <c r="V60" s="42"/>
      <c r="W60" s="335"/>
      <c r="X60" s="336"/>
      <c r="Y60" s="108"/>
      <c r="Z60" s="335"/>
      <c r="AA60" s="336"/>
      <c r="AB60" s="109"/>
    </row>
    <row r="61" spans="1:266" ht="77" customHeight="1">
      <c r="A61" s="2"/>
      <c r="B61" s="5"/>
      <c r="C61" s="5"/>
      <c r="D61" s="4"/>
      <c r="E61" s="291" t="s">
        <v>69</v>
      </c>
      <c r="F61" s="382">
        <v>1</v>
      </c>
      <c r="G61" s="383"/>
      <c r="H61" s="382">
        <v>4</v>
      </c>
      <c r="I61" s="383"/>
      <c r="J61" s="382"/>
      <c r="K61" s="383"/>
      <c r="L61" s="382"/>
      <c r="M61" s="384"/>
      <c r="N61" s="383"/>
      <c r="O61" s="296"/>
      <c r="P61" s="298"/>
      <c r="Q61" s="393"/>
      <c r="R61" s="394"/>
      <c r="S61" s="395"/>
      <c r="T61" s="396"/>
      <c r="U61" s="397"/>
      <c r="V61" s="350"/>
      <c r="W61" s="110"/>
      <c r="X61" s="111"/>
      <c r="Y61" s="110"/>
      <c r="Z61" s="110"/>
      <c r="AA61" s="111"/>
      <c r="AB61" s="111"/>
    </row>
    <row r="62" spans="1:266" ht="41" customHeight="1">
      <c r="A62" s="2"/>
      <c r="B62" s="5"/>
      <c r="C62" s="5"/>
      <c r="D62" s="4"/>
      <c r="E62" s="291" t="s">
        <v>70</v>
      </c>
      <c r="F62" s="382"/>
      <c r="G62" s="383"/>
      <c r="H62" s="382"/>
      <c r="I62" s="383"/>
      <c r="J62" s="382"/>
      <c r="K62" s="383"/>
      <c r="L62" s="382"/>
      <c r="M62" s="384"/>
      <c r="N62" s="383"/>
      <c r="O62" s="296"/>
      <c r="P62" s="298"/>
      <c r="Q62" s="385"/>
      <c r="R62" s="386"/>
      <c r="S62" s="387"/>
      <c r="T62" s="41"/>
      <c r="U62" s="112"/>
      <c r="V62" s="42"/>
      <c r="W62" s="110"/>
      <c r="X62" s="111"/>
      <c r="Y62" s="110"/>
      <c r="Z62" s="110"/>
      <c r="AA62" s="111"/>
      <c r="AB62" s="111"/>
    </row>
    <row r="63" spans="1:266" ht="41" customHeight="1">
      <c r="A63" s="2"/>
      <c r="B63" s="5"/>
      <c r="C63" s="5"/>
      <c r="D63" s="4"/>
      <c r="E63" s="291" t="s">
        <v>71</v>
      </c>
      <c r="F63" s="382"/>
      <c r="G63" s="383"/>
      <c r="H63" s="382"/>
      <c r="I63" s="383"/>
      <c r="J63" s="382"/>
      <c r="K63" s="383"/>
      <c r="L63" s="382"/>
      <c r="M63" s="384"/>
      <c r="N63" s="383"/>
      <c r="O63" s="296"/>
      <c r="P63" s="298"/>
      <c r="Q63" s="385"/>
      <c r="R63" s="386"/>
      <c r="S63" s="387"/>
      <c r="T63" s="41"/>
      <c r="U63" s="112"/>
      <c r="V63" s="42"/>
      <c r="W63" s="110"/>
      <c r="X63" s="111"/>
      <c r="Y63" s="110"/>
      <c r="Z63" s="110"/>
      <c r="AA63" s="111"/>
      <c r="AB63" s="111"/>
    </row>
    <row r="64" spans="1:266" ht="41" customHeight="1">
      <c r="A64" s="2"/>
      <c r="B64" s="5"/>
      <c r="C64" s="5"/>
      <c r="D64" s="4"/>
      <c r="E64" s="291" t="s">
        <v>72</v>
      </c>
      <c r="F64" s="382"/>
      <c r="G64" s="383"/>
      <c r="H64" s="382"/>
      <c r="I64" s="383"/>
      <c r="J64" s="382"/>
      <c r="K64" s="383"/>
      <c r="L64" s="382"/>
      <c r="M64" s="384"/>
      <c r="N64" s="383"/>
      <c r="O64" s="296"/>
      <c r="P64" s="298"/>
      <c r="Q64" s="385"/>
      <c r="R64" s="386"/>
      <c r="S64" s="387"/>
      <c r="T64" s="41"/>
      <c r="U64" s="112"/>
      <c r="V64" s="42"/>
      <c r="W64" s="110"/>
      <c r="X64" s="111"/>
      <c r="Y64" s="110"/>
      <c r="Z64" s="110"/>
      <c r="AA64" s="111"/>
      <c r="AB64" s="111"/>
    </row>
    <row r="65" spans="1:28" ht="41" customHeight="1">
      <c r="A65" s="2"/>
      <c r="B65" s="5"/>
      <c r="C65" s="5"/>
      <c r="D65" s="4"/>
      <c r="E65" s="291" t="s">
        <v>73</v>
      </c>
      <c r="F65" s="382"/>
      <c r="G65" s="383"/>
      <c r="H65" s="382"/>
      <c r="I65" s="383"/>
      <c r="J65" s="382"/>
      <c r="K65" s="383"/>
      <c r="L65" s="382"/>
      <c r="M65" s="384"/>
      <c r="N65" s="383"/>
      <c r="O65" s="296"/>
      <c r="P65" s="298"/>
      <c r="Q65" s="385"/>
      <c r="R65" s="386"/>
      <c r="S65" s="387"/>
      <c r="T65" s="41"/>
      <c r="U65" s="112"/>
      <c r="V65" s="42"/>
      <c r="W65" s="110"/>
      <c r="X65" s="111"/>
      <c r="Y65" s="110"/>
      <c r="Z65" s="110"/>
      <c r="AA65" s="111"/>
      <c r="AB65" s="111"/>
    </row>
    <row r="82" spans="16:16" ht="15.75" customHeight="1">
      <c r="P82" s="16" t="s">
        <v>35</v>
      </c>
    </row>
  </sheetData>
  <sheetProtection formatCells="0" formatColumns="0" formatRows="0" insertColumns="0" insertRows="0" insertHyperlinks="0"/>
  <mergeCells count="162">
    <mergeCell ref="F64:G64"/>
    <mergeCell ref="H64:I64"/>
    <mergeCell ref="J64:K64"/>
    <mergeCell ref="L64:N64"/>
    <mergeCell ref="Q64:S64"/>
    <mergeCell ref="F65:G65"/>
    <mergeCell ref="H65:I65"/>
    <mergeCell ref="J65:K65"/>
    <mergeCell ref="L65:N65"/>
    <mergeCell ref="Q65:S65"/>
    <mergeCell ref="F62:G62"/>
    <mergeCell ref="H62:I62"/>
    <mergeCell ref="J62:K62"/>
    <mergeCell ref="L62:N62"/>
    <mergeCell ref="Q62:S62"/>
    <mergeCell ref="F63:G63"/>
    <mergeCell ref="H63:I63"/>
    <mergeCell ref="J63:K63"/>
    <mergeCell ref="L63:N63"/>
    <mergeCell ref="Q63:S63"/>
    <mergeCell ref="F61:G61"/>
    <mergeCell ref="H61:I61"/>
    <mergeCell ref="J61:K61"/>
    <mergeCell ref="L61:N61"/>
    <mergeCell ref="Q61:S61"/>
    <mergeCell ref="T61:U61"/>
    <mergeCell ref="W59:X59"/>
    <mergeCell ref="Z59:AA59"/>
    <mergeCell ref="F60:G60"/>
    <mergeCell ref="H60:I60"/>
    <mergeCell ref="J60:K60"/>
    <mergeCell ref="L60:N60"/>
    <mergeCell ref="Q60:S60"/>
    <mergeCell ref="E58:P58"/>
    <mergeCell ref="Q58:S58"/>
    <mergeCell ref="T58:U58"/>
    <mergeCell ref="W58:X58"/>
    <mergeCell ref="Z58:AA58"/>
    <mergeCell ref="F59:I59"/>
    <mergeCell ref="J59:N59"/>
    <mergeCell ref="O59:P59"/>
    <mergeCell ref="Q59:S59"/>
    <mergeCell ref="T59:U59"/>
    <mergeCell ref="F55:H55"/>
    <mergeCell ref="I55:O55"/>
    <mergeCell ref="Q55:U55"/>
    <mergeCell ref="Y55:AB55"/>
    <mergeCell ref="F56:H56"/>
    <mergeCell ref="I56:O56"/>
    <mergeCell ref="Q56:U56"/>
    <mergeCell ref="Y56:AB56"/>
    <mergeCell ref="F53:H53"/>
    <mergeCell ref="I53:O53"/>
    <mergeCell ref="Q53:U53"/>
    <mergeCell ref="Y53:AB53"/>
    <mergeCell ref="F54:H54"/>
    <mergeCell ref="I54:O54"/>
    <mergeCell ref="Q54:U54"/>
    <mergeCell ref="Y54:AB54"/>
    <mergeCell ref="F51:H51"/>
    <mergeCell ref="I51:O51"/>
    <mergeCell ref="Q51:U51"/>
    <mergeCell ref="Y51:AB51"/>
    <mergeCell ref="F52:H52"/>
    <mergeCell ref="I52:O52"/>
    <mergeCell ref="Q52:U52"/>
    <mergeCell ref="Y52:AB52"/>
    <mergeCell ref="F49:H49"/>
    <mergeCell ref="I49:O49"/>
    <mergeCell ref="Q49:U49"/>
    <mergeCell ref="Y49:AB49"/>
    <mergeCell ref="F50:H50"/>
    <mergeCell ref="I50:O50"/>
    <mergeCell ref="Q50:U50"/>
    <mergeCell ref="Y50:AB50"/>
    <mergeCell ref="F47:H47"/>
    <mergeCell ref="I47:O47"/>
    <mergeCell ref="Q47:U47"/>
    <mergeCell ref="Y47:AB47"/>
    <mergeCell ref="F48:H48"/>
    <mergeCell ref="I48:O48"/>
    <mergeCell ref="Q48:U48"/>
    <mergeCell ref="Y48:AB48"/>
    <mergeCell ref="F45:H45"/>
    <mergeCell ref="I45:O45"/>
    <mergeCell ref="Q45:U45"/>
    <mergeCell ref="Y45:AB45"/>
    <mergeCell ref="F46:H46"/>
    <mergeCell ref="I46:O46"/>
    <mergeCell ref="Q46:U46"/>
    <mergeCell ref="Y46:AB46"/>
    <mergeCell ref="F43:H43"/>
    <mergeCell ref="I43:O43"/>
    <mergeCell ref="Q43:U43"/>
    <mergeCell ref="Y43:AB43"/>
    <mergeCell ref="F44:H44"/>
    <mergeCell ref="Q44:U44"/>
    <mergeCell ref="Y44:AB44"/>
    <mergeCell ref="Y40:AB40"/>
    <mergeCell ref="F41:H41"/>
    <mergeCell ref="I41:O41"/>
    <mergeCell ref="Q41:U41"/>
    <mergeCell ref="Y41:AB41"/>
    <mergeCell ref="F42:H42"/>
    <mergeCell ref="I42:O42"/>
    <mergeCell ref="Q42:U42"/>
    <mergeCell ref="Y42:AB42"/>
    <mergeCell ref="Q36:V36"/>
    <mergeCell ref="Q37:V37"/>
    <mergeCell ref="Q38:V38"/>
    <mergeCell ref="B40:C40"/>
    <mergeCell ref="I40:O40"/>
    <mergeCell ref="Q40:U40"/>
    <mergeCell ref="Q30:V30"/>
    <mergeCell ref="Q31:V31"/>
    <mergeCell ref="Q32:V32"/>
    <mergeCell ref="Q33:V33"/>
    <mergeCell ref="Q34:V34"/>
    <mergeCell ref="Q35:V35"/>
    <mergeCell ref="Q25:V25"/>
    <mergeCell ref="Q26:V26"/>
    <mergeCell ref="A27:C27"/>
    <mergeCell ref="Q27:V27"/>
    <mergeCell ref="Q28:V28"/>
    <mergeCell ref="Q29:V29"/>
    <mergeCell ref="Q19:V19"/>
    <mergeCell ref="Q20:V20"/>
    <mergeCell ref="Q21:V21"/>
    <mergeCell ref="Q22:V22"/>
    <mergeCell ref="Q23:V23"/>
    <mergeCell ref="Q24:V24"/>
    <mergeCell ref="F16:I16"/>
    <mergeCell ref="Q16:V16"/>
    <mergeCell ref="F17:H17"/>
    <mergeCell ref="Q17:V17"/>
    <mergeCell ref="F18:H18"/>
    <mergeCell ref="Q18:V18"/>
    <mergeCell ref="F11:O11"/>
    <mergeCell ref="Q11:S11"/>
    <mergeCell ref="F13:I13"/>
    <mergeCell ref="F14:H14"/>
    <mergeCell ref="Q14:V14"/>
    <mergeCell ref="F15:H15"/>
    <mergeCell ref="Q15:V15"/>
    <mergeCell ref="F8:O8"/>
    <mergeCell ref="Q8:S8"/>
    <mergeCell ref="F9:O9"/>
    <mergeCell ref="Q9:S9"/>
    <mergeCell ref="F10:O10"/>
    <mergeCell ref="Q10:S10"/>
    <mergeCell ref="F7:P7"/>
    <mergeCell ref="Q7:S7"/>
    <mergeCell ref="T7:U7"/>
    <mergeCell ref="V7:X7"/>
    <mergeCell ref="Y7:Z7"/>
    <mergeCell ref="AA7:AB7"/>
    <mergeCell ref="E2:AB2"/>
    <mergeCell ref="F4:O4"/>
    <mergeCell ref="Q4:T4"/>
    <mergeCell ref="W4:Y4"/>
    <mergeCell ref="F5:O5"/>
    <mergeCell ref="F6:O6"/>
  </mergeCells>
  <conditionalFormatting sqref="W41 W48:W56">
    <cfRule type="iconSet" priority="5">
      <iconSet>
        <cfvo type="percent" val="0"/>
        <cfvo type="formula" val="TODAY()"/>
        <cfvo type="formula" val="TODAY()+7"/>
      </iconSet>
    </cfRule>
  </conditionalFormatting>
  <conditionalFormatting sqref="V41 V48:V56">
    <cfRule type="iconSet" priority="6">
      <iconSet>
        <cfvo type="percent" val="0"/>
        <cfvo type="formula" val="TODAY()"/>
        <cfvo type="formula" val="TODAY()+7"/>
      </iconSet>
    </cfRule>
  </conditionalFormatting>
  <conditionalFormatting sqref="W42 W44:W47">
    <cfRule type="iconSet" priority="3">
      <iconSet>
        <cfvo type="percent" val="0"/>
        <cfvo type="formula" val="TODAY()"/>
        <cfvo type="formula" val="TODAY()+7"/>
      </iconSet>
    </cfRule>
  </conditionalFormatting>
  <conditionalFormatting sqref="V42 V44:V47">
    <cfRule type="iconSet" priority="4">
      <iconSet>
        <cfvo type="percent" val="0"/>
        <cfvo type="formula" val="TODAY()"/>
        <cfvo type="formula" val="TODAY()+7"/>
      </iconSet>
    </cfRule>
  </conditionalFormatting>
  <conditionalFormatting sqref="W43">
    <cfRule type="iconSet" priority="1">
      <iconSet>
        <cfvo type="percent" val="0"/>
        <cfvo type="formula" val="TODAY()"/>
        <cfvo type="formula" val="TODAY()+7"/>
      </iconSet>
    </cfRule>
  </conditionalFormatting>
  <conditionalFormatting sqref="V43">
    <cfRule type="iconSet" priority="2">
      <iconSet>
        <cfvo type="percent" val="0"/>
        <cfvo type="formula" val="TODAY()"/>
        <cfvo type="formula" val="TODAY()+7"/>
      </iconSet>
    </cfRule>
  </conditionalFormatting>
  <dataValidations count="7">
    <dataValidation type="list" allowBlank="1" showInputMessage="1" showErrorMessage="1" sqref="T61:U61">
      <formula1>"Owner, CEO, GM, HOD "</formula1>
    </dataValidation>
    <dataValidation type="list" allowBlank="1" showInputMessage="1" showErrorMessage="1" promptTitle="Chi phí Loại 1" prompt="- Chi phí lên kế hoạch thực hiện (P1)_x000d_- Chi phí dành cho đơn vị thực hiện (P2)_x000d_- Chi phí dành cho đơn vị hỗ trợ (P2)_x000d_- Chi phí thực hiện quy trình (P3)_x000d_- Chi phí dành cho nguồn lực, công cụ thực hiện (P4)" sqref="E18 P18:P22">
      <formula1>"[Chọn chi phí Loại 1], Chi phí lên kế hoạch thực hiện (P1), Chi phí dành cho đơn vị thực hiện (P2), Chi phí dành cho đơn vị hỗ trợ (P2), Chi phí thực hiện quy trình (P3), Chi phí dành cho nguồn lực (công cụ) thực hiện (P4)"</formula1>
    </dataValidation>
    <dataValidation type="list" allowBlank="1" showInputMessage="1" showErrorMessage="1" sqref="F13:I13">
      <formula1>"[Chọn lý do],Chưa từng có đề xuất tương tự, Đã có đề xuất tương tự nhưng chi phí cao hơn lợi ích"</formula1>
    </dataValidation>
    <dataValidation type="list" allowBlank="1" showInputMessage="1" showErrorMessage="1" sqref="U4 Z4">
      <formula1>"1,2,3,4,5"</formula1>
    </dataValidation>
    <dataValidation type="list" allowBlank="1" showInputMessage="1" showErrorMessage="1" promptTitle="Chi phí Loại 3" prompt="- Chi phí rủi ro do nhân sự/đơn vị không hợp tác _x000d_- Chi phí cơ hội/thời gian mất đi nếu thực hiện nhiệm vụ khác " sqref="P27:P28 E27">
      <formula1>"[Chọn chi phí Loại 3],Chi phí rủi ro do nhân sự/đơn vị không hợp tác, Chi phí cơ hội/thời gian mất đi nếu thực hiện nhiệm vụ khác "</formula1>
    </dataValidation>
    <dataValidation type="list" allowBlank="1" showInputMessage="1" showErrorMessage="1" promptTitle="Chi phí Loại 2" prompt="- Chi phí rủi ro OKR thay đổi (P1)_x000d_- Chi phí chất lượng nhân sự không đảm bảo OKR (P2)_x000d_- Chi phí quy trình không đảm bảo OKR (P3)_x000d_- Chi phí nguồn lực không đảm bảo OKR (P4) " sqref="P23:P26 E23">
      <formula1>"[Chọn chi phí Loại 2],Chi phí rủi ro OKR thay đổi (P1), Chi phí chất lượng nhân sự không đảm bảo OKR (P2), Chi phí quy trình không đảm bảo OKR (P3), Chi phí nguồn lực không đảm bảo OKR (P4)"</formula1>
    </dataValidation>
    <dataValidation type="list" allowBlank="1" showInputMessage="1" showErrorMessage="1" sqref="F61:L65 O61:P65">
      <formula1>"1, 2, 3, 4, 5"</formula1>
    </dataValidation>
  </dataValidations>
  <pageMargins left="0.35" right="0.41" top="0.41" bottom="0.35" header="0.3" footer="0.3"/>
  <headerFooter>
    <oddFooter>&amp;C&amp;"Helvetica,Regular"&amp;12&amp;K000000&amp;P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8</xdr:col>
                    <xdr:colOff>0</xdr:colOff>
                    <xdr:row>7</xdr:row>
                    <xdr:rowOff>12700</xdr:rowOff>
                  </from>
                  <to>
                    <xdr:col>9</xdr:col>
                    <xdr:colOff>939800</xdr:colOff>
                    <xdr:row>8</xdr:row>
                    <xdr:rowOff>114300</xdr:rowOff>
                  </to>
                </anchor>
              </controlPr>
            </control>
          </mc:Choice>
          <mc:Fallback/>
        </mc:AlternateContent>
        <mc:AlternateContent xmlns:mc="http://schemas.openxmlformats.org/markup-compatibility/2006">
          <mc:Choice Requires="x14">
            <control shapeId="12290" r:id="rId4" name="Check Box 2">
              <controlPr defaultSize="0" autoFill="0" autoLine="0" autoPict="0">
                <anchor moveWithCells="1">
                  <from>
                    <xdr:col>10</xdr:col>
                    <xdr:colOff>723900</xdr:colOff>
                    <xdr:row>7</xdr:row>
                    <xdr:rowOff>12700</xdr:rowOff>
                  </from>
                  <to>
                    <xdr:col>12</xdr:col>
                    <xdr:colOff>596900</xdr:colOff>
                    <xdr:row>8</xdr:row>
                    <xdr:rowOff>114300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zoomScale="90" zoomScaleNormal="90" zoomScalePageLayoutView="90" workbookViewId="0">
      <selection activeCell="A6" sqref="A6:V18"/>
    </sheetView>
  </sheetViews>
  <sheetFormatPr baseColWidth="10" defaultRowHeight="16" x14ac:dyDescent="0"/>
  <cols>
    <col min="1" max="1" width="6" style="147" customWidth="1"/>
    <col min="2" max="2" width="6.7109375" style="147" customWidth="1"/>
    <col min="3" max="3" width="6" style="147" customWidth="1"/>
    <col min="4" max="4" width="31.28515625" style="147" customWidth="1"/>
    <col min="5" max="5" width="23.28515625" style="147" customWidth="1"/>
    <col min="6" max="6" width="13.5703125" style="147" customWidth="1"/>
    <col min="7" max="7" width="9.7109375" style="147" customWidth="1"/>
    <col min="8" max="8" width="15.140625" style="147" customWidth="1"/>
    <col min="9" max="10" width="14" style="149" customWidth="1"/>
    <col min="11" max="11" width="17.42578125" style="147" customWidth="1"/>
    <col min="12" max="12" width="14" style="149" customWidth="1"/>
    <col min="13" max="13" width="17.42578125" style="147" customWidth="1"/>
    <col min="14" max="14" width="14.42578125" style="147" customWidth="1"/>
    <col min="15" max="15" width="14" style="149" customWidth="1"/>
    <col min="16" max="16" width="17.42578125" style="147" customWidth="1"/>
    <col min="17" max="17" width="12.5703125" style="147" customWidth="1"/>
    <col min="18" max="18" width="19.140625" style="148" customWidth="1"/>
    <col min="19" max="20" width="9.85546875" style="148" customWidth="1"/>
    <col min="21" max="21" width="16.7109375" style="148" customWidth="1"/>
    <col min="22" max="22" width="29.42578125" style="147" customWidth="1"/>
    <col min="23" max="16384" width="10.7109375" style="147"/>
  </cols>
  <sheetData>
    <row r="1" spans="1:23" ht="91" customHeight="1">
      <c r="A1" s="517" t="s">
        <v>61</v>
      </c>
      <c r="B1" s="518"/>
      <c r="C1" s="518"/>
      <c r="D1" s="518"/>
      <c r="E1" s="518"/>
      <c r="F1" s="337"/>
      <c r="G1" s="175"/>
      <c r="H1" s="175"/>
      <c r="I1" s="177"/>
      <c r="J1" s="177"/>
      <c r="K1" s="175"/>
      <c r="L1" s="177"/>
      <c r="M1" s="175"/>
      <c r="N1" s="175"/>
      <c r="O1" s="177"/>
      <c r="P1" s="175"/>
      <c r="Q1" s="175"/>
      <c r="R1" s="176"/>
      <c r="S1" s="176"/>
      <c r="T1" s="176"/>
      <c r="U1" s="176"/>
      <c r="V1" s="179"/>
    </row>
    <row r="2" spans="1:23" ht="26" customHeight="1">
      <c r="A2" s="519" t="s">
        <v>53</v>
      </c>
      <c r="B2" s="520"/>
      <c r="C2" s="521" t="e">
        <f>'[1]Tổng kết đề xuất'!#REF!</f>
        <v>#REF!</v>
      </c>
      <c r="D2" s="521"/>
      <c r="E2" s="168" t="s">
        <v>54</v>
      </c>
      <c r="F2" s="247"/>
      <c r="G2" s="522"/>
      <c r="H2" s="522"/>
      <c r="I2" s="522"/>
      <c r="J2" s="522"/>
      <c r="K2" s="522"/>
      <c r="L2" s="522"/>
      <c r="M2" s="522"/>
      <c r="N2" s="522"/>
      <c r="O2" s="522"/>
      <c r="P2" s="522"/>
      <c r="Q2" s="522"/>
      <c r="R2" s="522"/>
      <c r="S2" s="522"/>
      <c r="T2" s="180"/>
      <c r="U2" s="180"/>
      <c r="V2" s="183"/>
    </row>
    <row r="3" spans="1:23" ht="26" customHeight="1">
      <c r="A3" s="523" t="s">
        <v>52</v>
      </c>
      <c r="B3" s="524"/>
      <c r="C3" s="521"/>
      <c r="D3" s="521"/>
      <c r="E3" s="169" t="s">
        <v>55</v>
      </c>
      <c r="F3" s="247"/>
      <c r="G3" s="522"/>
      <c r="H3" s="522"/>
      <c r="I3" s="522"/>
      <c r="J3" s="522"/>
      <c r="K3" s="522"/>
      <c r="L3" s="522"/>
      <c r="M3" s="522"/>
      <c r="N3" s="522"/>
      <c r="O3" s="522"/>
      <c r="P3" s="522"/>
      <c r="Q3" s="522"/>
      <c r="R3" s="522"/>
      <c r="S3" s="522"/>
      <c r="T3" s="180"/>
      <c r="U3" s="180"/>
      <c r="V3" s="183"/>
    </row>
    <row r="4" spans="1:23" ht="26" customHeight="1" thickBot="1">
      <c r="A4" s="525" t="s">
        <v>51</v>
      </c>
      <c r="B4" s="526"/>
      <c r="C4" s="527"/>
      <c r="D4" s="527"/>
      <c r="E4" s="184"/>
      <c r="F4" s="248"/>
      <c r="G4" s="185"/>
      <c r="H4" s="185"/>
      <c r="I4" s="187"/>
      <c r="J4" s="187"/>
      <c r="K4" s="185"/>
      <c r="L4" s="187"/>
      <c r="M4" s="185"/>
      <c r="N4" s="185"/>
      <c r="O4" s="187"/>
      <c r="P4" s="185"/>
      <c r="Q4" s="185"/>
      <c r="R4" s="186"/>
      <c r="S4" s="186"/>
      <c r="T4" s="186"/>
      <c r="U4" s="186"/>
      <c r="V4" s="189"/>
    </row>
    <row r="5" spans="1:23" ht="19" customHeight="1" thickBot="1">
      <c r="A5" s="170"/>
      <c r="B5" s="170"/>
      <c r="C5" s="171"/>
      <c r="D5" s="171"/>
      <c r="E5" s="170"/>
      <c r="F5" s="170"/>
      <c r="G5" s="170"/>
      <c r="H5" s="170"/>
      <c r="I5" s="173"/>
      <c r="J5" s="173"/>
      <c r="K5" s="170"/>
      <c r="L5" s="173"/>
      <c r="M5" s="170"/>
      <c r="N5" s="170"/>
      <c r="O5" s="173"/>
      <c r="P5" s="170"/>
      <c r="Q5" s="170"/>
      <c r="R5" s="172"/>
      <c r="S5" s="172"/>
      <c r="T5" s="172"/>
      <c r="U5" s="172"/>
      <c r="V5" s="170"/>
    </row>
    <row r="6" spans="1:23" s="151" customFormat="1" ht="87" customHeight="1">
      <c r="A6" s="190" t="s">
        <v>48</v>
      </c>
      <c r="B6" s="191" t="s">
        <v>49</v>
      </c>
      <c r="C6" s="194" t="s">
        <v>50</v>
      </c>
      <c r="D6" s="205" t="s">
        <v>62</v>
      </c>
      <c r="E6" s="191" t="s">
        <v>63</v>
      </c>
      <c r="F6" s="206" t="s">
        <v>88</v>
      </c>
      <c r="G6" s="206" t="s">
        <v>74</v>
      </c>
      <c r="H6" s="206" t="s">
        <v>111</v>
      </c>
      <c r="I6" s="193" t="s">
        <v>266</v>
      </c>
      <c r="J6" s="351" t="s">
        <v>267</v>
      </c>
      <c r="K6" s="352" t="s">
        <v>112</v>
      </c>
      <c r="L6" s="193" t="s">
        <v>268</v>
      </c>
      <c r="M6" s="351" t="s">
        <v>269</v>
      </c>
      <c r="N6" s="191" t="s">
        <v>113</v>
      </c>
      <c r="O6" s="193" t="s">
        <v>270</v>
      </c>
      <c r="P6" s="351" t="s">
        <v>271</v>
      </c>
      <c r="Q6" s="194" t="s">
        <v>82</v>
      </c>
      <c r="R6" s="210" t="s">
        <v>65</v>
      </c>
      <c r="S6" s="192" t="s">
        <v>57</v>
      </c>
      <c r="T6" s="192" t="s">
        <v>56</v>
      </c>
      <c r="U6" s="211" t="s">
        <v>66</v>
      </c>
      <c r="V6" s="194" t="s">
        <v>58</v>
      </c>
    </row>
    <row r="7" spans="1:23" s="155" customFormat="1" ht="46" customHeight="1">
      <c r="A7" s="197" t="s">
        <v>75</v>
      </c>
      <c r="B7" s="152" t="s">
        <v>77</v>
      </c>
      <c r="C7" s="223">
        <v>1</v>
      </c>
      <c r="D7" s="379" t="str">
        <f>'Đề xuất OKR (1)'!F7</f>
        <v>Tuyển dụng Giám đốc Bán hàng với Hợp đồng 01 năm</v>
      </c>
      <c r="E7" s="319" t="s">
        <v>220</v>
      </c>
      <c r="F7" s="249" t="s">
        <v>219</v>
      </c>
      <c r="G7" s="207">
        <v>1</v>
      </c>
      <c r="H7" s="207">
        <v>1</v>
      </c>
      <c r="I7" s="154">
        <f>'[1]Đề xuất OKR (1)'!Y17</f>
        <v>23460000</v>
      </c>
      <c r="J7" s="353">
        <f>'[1]Đề xuất OKR (1)'!AB17</f>
        <v>36000000</v>
      </c>
      <c r="K7" s="354"/>
      <c r="L7" s="154">
        <f>'[1]Đề xuất OKR (1)'!Q17</f>
        <v>0</v>
      </c>
      <c r="M7" s="355"/>
      <c r="N7" s="354"/>
      <c r="O7" s="154">
        <f>'[1]Đề xuất OKR (1)'!T17</f>
        <v>0</v>
      </c>
      <c r="P7" s="355"/>
      <c r="Q7" s="356">
        <f>H7*1+K7*2+N7*3</f>
        <v>1</v>
      </c>
      <c r="R7" s="212" t="e">
        <f>DAYS360('[1]Tổng kết đề xuất'!F10,'[1]Tổng kết đề xuất'!#REF!)</f>
        <v>#REF!</v>
      </c>
      <c r="S7" s="153"/>
      <c r="T7" s="153"/>
      <c r="U7" s="213">
        <f>DAYS360(S7,T7)</f>
        <v>0</v>
      </c>
      <c r="V7" s="196"/>
    </row>
    <row r="8" spans="1:23" s="155" customFormat="1" ht="40" customHeight="1">
      <c r="A8" s="195" t="s">
        <v>75</v>
      </c>
      <c r="B8" s="152" t="s">
        <v>77</v>
      </c>
      <c r="C8" s="224">
        <v>2</v>
      </c>
      <c r="D8" s="229" t="str">
        <f>'Đề xuất OKR (2)'!F7</f>
        <v>(Ví dụ) Tuyển dụng Giám đốc Marketing</v>
      </c>
      <c r="E8" s="320" t="s">
        <v>221</v>
      </c>
      <c r="F8" s="250" t="s">
        <v>219</v>
      </c>
      <c r="G8" s="208"/>
      <c r="H8" s="208"/>
      <c r="I8" s="157"/>
      <c r="J8" s="357"/>
      <c r="K8" s="358"/>
      <c r="L8" s="157"/>
      <c r="M8" s="359"/>
      <c r="N8" s="358"/>
      <c r="O8" s="157"/>
      <c r="P8" s="359"/>
      <c r="Q8" s="356">
        <f>H8*1+K8*2+N8*3</f>
        <v>0</v>
      </c>
      <c r="R8" s="212"/>
      <c r="S8" s="156"/>
      <c r="T8" s="156"/>
      <c r="U8" s="213"/>
      <c r="V8" s="196"/>
    </row>
    <row r="9" spans="1:23" s="155" customFormat="1" ht="26" customHeight="1">
      <c r="A9" s="508" t="s">
        <v>60</v>
      </c>
      <c r="B9" s="509"/>
      <c r="C9" s="510"/>
      <c r="D9" s="219"/>
      <c r="E9" s="322"/>
      <c r="F9" s="252"/>
      <c r="G9" s="244">
        <f>COUNT(G7:G8)</f>
        <v>1</v>
      </c>
      <c r="H9" s="360">
        <f>SUM(H7:H8)</f>
        <v>1</v>
      </c>
      <c r="I9" s="361">
        <f>SUM(I7:I8)</f>
        <v>23460000</v>
      </c>
      <c r="J9" s="362">
        <f>SUM(J7:J8)</f>
        <v>36000000</v>
      </c>
      <c r="K9" s="363">
        <f>SUM(K7:K8)</f>
        <v>0</v>
      </c>
      <c r="L9" s="361">
        <f>SUM(L7:L8)</f>
        <v>0</v>
      </c>
      <c r="M9" s="364"/>
      <c r="N9" s="363">
        <f>SUM(N7:N8)</f>
        <v>0</v>
      </c>
      <c r="O9" s="361">
        <f>SUM(O7:O8)</f>
        <v>0</v>
      </c>
      <c r="P9" s="364"/>
      <c r="Q9" s="365"/>
      <c r="R9" s="214"/>
      <c r="S9" s="158"/>
      <c r="T9" s="158"/>
      <c r="U9" s="226"/>
      <c r="V9" s="198"/>
    </row>
    <row r="10" spans="1:23" s="155" customFormat="1" ht="26" customHeight="1">
      <c r="A10" s="197" t="s">
        <v>76</v>
      </c>
      <c r="B10" s="152" t="s">
        <v>77</v>
      </c>
      <c r="C10" s="224"/>
      <c r="D10" s="220"/>
      <c r="E10" s="320"/>
      <c r="F10" s="250"/>
      <c r="G10" s="208"/>
      <c r="H10" s="208"/>
      <c r="I10" s="157"/>
      <c r="J10" s="357"/>
      <c r="K10" s="358"/>
      <c r="L10" s="157"/>
      <c r="M10" s="359"/>
      <c r="N10" s="358"/>
      <c r="O10" s="157"/>
      <c r="P10" s="359"/>
      <c r="Q10" s="356" t="e">
        <f>H10*1+K10*2+N10*3+#REF!*4+#REF!*5</f>
        <v>#REF!</v>
      </c>
      <c r="R10" s="212"/>
      <c r="S10" s="156"/>
      <c r="T10" s="156"/>
      <c r="U10" s="213">
        <f t="shared" ref="U10:U16" si="0">DAYS360(S10,T10)</f>
        <v>0</v>
      </c>
      <c r="V10" s="196"/>
    </row>
    <row r="11" spans="1:23" s="155" customFormat="1" ht="26" customHeight="1">
      <c r="A11" s="195" t="s">
        <v>76</v>
      </c>
      <c r="B11" s="152" t="s">
        <v>77</v>
      </c>
      <c r="C11" s="223"/>
      <c r="D11" s="218"/>
      <c r="E11" s="321"/>
      <c r="F11" s="251"/>
      <c r="G11" s="207"/>
      <c r="H11" s="207"/>
      <c r="I11" s="154"/>
      <c r="J11" s="353"/>
      <c r="K11" s="354"/>
      <c r="L11" s="154"/>
      <c r="M11" s="355"/>
      <c r="N11" s="354"/>
      <c r="O11" s="154"/>
      <c r="P11" s="355"/>
      <c r="Q11" s="356" t="e">
        <f>H11*1+K11*2+N11*3+#REF!*4+#REF!*5</f>
        <v>#REF!</v>
      </c>
      <c r="R11" s="212"/>
      <c r="S11" s="153"/>
      <c r="T11" s="153"/>
      <c r="U11" s="213">
        <f t="shared" si="0"/>
        <v>0</v>
      </c>
      <c r="V11" s="196"/>
    </row>
    <row r="12" spans="1:23" s="161" customFormat="1" ht="26" customHeight="1">
      <c r="A12" s="201" t="s">
        <v>76</v>
      </c>
      <c r="B12" s="152" t="s">
        <v>77</v>
      </c>
      <c r="C12" s="199"/>
      <c r="D12" s="221"/>
      <c r="E12" s="323"/>
      <c r="F12" s="253"/>
      <c r="G12" s="209"/>
      <c r="H12" s="209"/>
      <c r="I12" s="160"/>
      <c r="J12" s="366"/>
      <c r="K12" s="367"/>
      <c r="L12" s="160"/>
      <c r="M12" s="368"/>
      <c r="N12" s="367"/>
      <c r="O12" s="160"/>
      <c r="P12" s="368"/>
      <c r="Q12" s="356" t="e">
        <f>H12*1+K12*2+N12*3+#REF!*4+#REF!*5</f>
        <v>#REF!</v>
      </c>
      <c r="R12" s="212"/>
      <c r="S12" s="159"/>
      <c r="T12" s="159"/>
      <c r="U12" s="213">
        <f t="shared" si="0"/>
        <v>0</v>
      </c>
      <c r="V12" s="199"/>
    </row>
    <row r="13" spans="1:23" s="161" customFormat="1" ht="26" customHeight="1">
      <c r="A13" s="511" t="s">
        <v>60</v>
      </c>
      <c r="B13" s="512"/>
      <c r="C13" s="513"/>
      <c r="D13" s="162" t="s">
        <v>35</v>
      </c>
      <c r="E13" s="324"/>
      <c r="F13" s="254"/>
      <c r="G13" s="245">
        <v>0</v>
      </c>
      <c r="H13" s="369"/>
      <c r="I13" s="370">
        <f>SUM(I10:I12)</f>
        <v>0</v>
      </c>
      <c r="J13" s="225">
        <f>SUM(J10:J12)</f>
        <v>0</v>
      </c>
      <c r="K13" s="245"/>
      <c r="L13" s="371">
        <f>SUM(L10:L12)</f>
        <v>0</v>
      </c>
      <c r="M13" s="372"/>
      <c r="N13" s="245"/>
      <c r="O13" s="370">
        <f>SUM(O10:O12)</f>
        <v>0</v>
      </c>
      <c r="P13" s="372"/>
      <c r="Q13" s="373"/>
      <c r="R13" s="215"/>
      <c r="S13" s="163"/>
      <c r="T13" s="163"/>
      <c r="U13" s="227"/>
      <c r="V13" s="200"/>
    </row>
    <row r="14" spans="1:23" ht="26" customHeight="1">
      <c r="A14" s="201"/>
      <c r="B14" s="152" t="s">
        <v>77</v>
      </c>
      <c r="C14" s="199"/>
      <c r="D14" s="221"/>
      <c r="E14" s="323"/>
      <c r="F14" s="253"/>
      <c r="G14" s="209"/>
      <c r="H14" s="209"/>
      <c r="I14" s="160"/>
      <c r="J14" s="366"/>
      <c r="K14" s="367"/>
      <c r="L14" s="160"/>
      <c r="M14" s="368"/>
      <c r="N14" s="367"/>
      <c r="O14" s="160"/>
      <c r="P14" s="368"/>
      <c r="Q14" s="356" t="e">
        <f>H14*1+K14*2+N14*3+#REF!*4+#REF!*5</f>
        <v>#REF!</v>
      </c>
      <c r="R14" s="212"/>
      <c r="S14" s="159"/>
      <c r="T14" s="159"/>
      <c r="U14" s="213">
        <f t="shared" si="0"/>
        <v>0</v>
      </c>
      <c r="V14" s="199"/>
      <c r="W14" s="161"/>
    </row>
    <row r="15" spans="1:23" ht="26" customHeight="1">
      <c r="A15" s="201"/>
      <c r="B15" s="164"/>
      <c r="C15" s="199"/>
      <c r="D15" s="221"/>
      <c r="E15" s="323"/>
      <c r="F15" s="253"/>
      <c r="G15" s="209"/>
      <c r="H15" s="209"/>
      <c r="I15" s="160"/>
      <c r="J15" s="366"/>
      <c r="K15" s="367"/>
      <c r="L15" s="160"/>
      <c r="M15" s="368"/>
      <c r="N15" s="367"/>
      <c r="O15" s="160"/>
      <c r="P15" s="368"/>
      <c r="Q15" s="356" t="e">
        <f>H15*1+K15*2+N15*3+#REF!*4+#REF!*5</f>
        <v>#REF!</v>
      </c>
      <c r="R15" s="212"/>
      <c r="S15" s="159"/>
      <c r="T15" s="159"/>
      <c r="U15" s="213">
        <f t="shared" si="0"/>
        <v>0</v>
      </c>
      <c r="V15" s="199"/>
      <c r="W15" s="161"/>
    </row>
    <row r="16" spans="1:23" ht="26" customHeight="1">
      <c r="A16" s="201"/>
      <c r="B16" s="164"/>
      <c r="C16" s="199"/>
      <c r="D16" s="221"/>
      <c r="E16" s="323"/>
      <c r="F16" s="253"/>
      <c r="G16" s="209"/>
      <c r="H16" s="209"/>
      <c r="I16" s="160"/>
      <c r="J16" s="366"/>
      <c r="K16" s="367"/>
      <c r="L16" s="160"/>
      <c r="M16" s="368"/>
      <c r="N16" s="367"/>
      <c r="O16" s="160"/>
      <c r="P16" s="368"/>
      <c r="Q16" s="356" t="e">
        <f>H16*1+K16*2+N16*3+#REF!*4+#REF!*5</f>
        <v>#REF!</v>
      </c>
      <c r="R16" s="212"/>
      <c r="S16" s="159"/>
      <c r="T16" s="159"/>
      <c r="U16" s="213">
        <f t="shared" si="0"/>
        <v>0</v>
      </c>
      <c r="V16" s="199"/>
      <c r="W16" s="161"/>
    </row>
    <row r="17" spans="1:23" ht="26" customHeight="1">
      <c r="A17" s="201"/>
      <c r="B17" s="164"/>
      <c r="C17" s="199"/>
      <c r="D17" s="221"/>
      <c r="E17" s="323"/>
      <c r="F17" s="253"/>
      <c r="G17" s="209"/>
      <c r="H17" s="209"/>
      <c r="I17" s="160"/>
      <c r="J17" s="366"/>
      <c r="K17" s="367"/>
      <c r="L17" s="160"/>
      <c r="M17" s="368"/>
      <c r="N17" s="367"/>
      <c r="O17" s="160"/>
      <c r="P17" s="368"/>
      <c r="Q17" s="356" t="e">
        <f>H17*1+K17*2+N17*3+#REF!*4+#REF!*5</f>
        <v>#REF!</v>
      </c>
      <c r="R17" s="212"/>
      <c r="S17" s="159"/>
      <c r="T17" s="159"/>
      <c r="U17" s="216"/>
      <c r="V17" s="199"/>
      <c r="W17" s="161"/>
    </row>
    <row r="18" spans="1:23" s="166" customFormat="1" ht="28" customHeight="1" thickBot="1">
      <c r="A18" s="514" t="s">
        <v>60</v>
      </c>
      <c r="B18" s="515"/>
      <c r="C18" s="516"/>
      <c r="D18" s="222"/>
      <c r="E18" s="202"/>
      <c r="F18" s="255"/>
      <c r="G18" s="246">
        <f>COUNT(G14:G17)</f>
        <v>0</v>
      </c>
      <c r="H18" s="246"/>
      <c r="I18" s="374">
        <f>SUM(I14:I17)</f>
        <v>0</v>
      </c>
      <c r="J18" s="375">
        <f>SUM(J14:J17)</f>
        <v>0</v>
      </c>
      <c r="K18" s="376"/>
      <c r="L18" s="374">
        <f>SUM(L14:L17)</f>
        <v>0</v>
      </c>
      <c r="M18" s="377"/>
      <c r="N18" s="376"/>
      <c r="O18" s="374">
        <f>SUM(O14:O17)</f>
        <v>0</v>
      </c>
      <c r="P18" s="377"/>
      <c r="Q18" s="378"/>
      <c r="R18" s="217"/>
      <c r="S18" s="203"/>
      <c r="T18" s="203"/>
      <c r="U18" s="228"/>
      <c r="V18" s="204"/>
      <c r="W18" s="165"/>
    </row>
    <row r="19" spans="1:23">
      <c r="D19" s="167"/>
      <c r="E19" s="167"/>
      <c r="F19" s="167"/>
    </row>
    <row r="20" spans="1:23">
      <c r="D20" s="167"/>
      <c r="E20" s="167"/>
      <c r="F20" s="167"/>
    </row>
    <row r="21" spans="1:23">
      <c r="D21" s="167"/>
      <c r="E21" s="167"/>
      <c r="F21" s="167"/>
    </row>
    <row r="22" spans="1:23">
      <c r="D22" s="167"/>
      <c r="E22" s="167"/>
      <c r="F22" s="167"/>
    </row>
    <row r="23" spans="1:23">
      <c r="D23" s="167"/>
      <c r="E23" s="167"/>
      <c r="F23" s="167"/>
    </row>
    <row r="24" spans="1:23">
      <c r="D24" s="167"/>
      <c r="E24" s="167" t="s">
        <v>35</v>
      </c>
      <c r="F24" s="167"/>
    </row>
    <row r="25" spans="1:23">
      <c r="D25" s="167"/>
      <c r="E25" s="167"/>
      <c r="F25" s="167"/>
    </row>
    <row r="26" spans="1:23">
      <c r="D26" s="167"/>
      <c r="E26" s="167"/>
      <c r="F26" s="167"/>
    </row>
    <row r="27" spans="1:23">
      <c r="D27" s="167"/>
      <c r="E27" s="167"/>
      <c r="F27" s="167"/>
    </row>
    <row r="28" spans="1:23">
      <c r="D28" s="167"/>
      <c r="E28" s="167"/>
      <c r="F28" s="167"/>
    </row>
    <row r="29" spans="1:23">
      <c r="D29" s="167"/>
      <c r="E29" s="167"/>
      <c r="F29" s="167"/>
    </row>
    <row r="30" spans="1:23">
      <c r="D30" s="167"/>
      <c r="E30" s="167"/>
      <c r="F30" s="167"/>
    </row>
    <row r="31" spans="1:23">
      <c r="D31" s="167"/>
      <c r="E31" s="167"/>
      <c r="F31" s="167"/>
    </row>
    <row r="32" spans="1:23">
      <c r="D32" s="167"/>
      <c r="E32" s="167"/>
      <c r="F32" s="167"/>
    </row>
    <row r="33" spans="4:6" s="147" customFormat="1">
      <c r="D33" s="167"/>
      <c r="E33" s="167"/>
      <c r="F33" s="167"/>
    </row>
    <row r="34" spans="4:6" s="147" customFormat="1">
      <c r="D34" s="167"/>
      <c r="E34" s="167"/>
      <c r="F34" s="167"/>
    </row>
    <row r="35" spans="4:6" s="147" customFormat="1">
      <c r="D35" s="167"/>
      <c r="E35" s="167"/>
      <c r="F35" s="167"/>
    </row>
    <row r="36" spans="4:6" s="147" customFormat="1">
      <c r="D36" s="167"/>
      <c r="E36" s="167"/>
      <c r="F36" s="167"/>
    </row>
    <row r="37" spans="4:6" s="147" customFormat="1">
      <c r="D37" s="167"/>
      <c r="E37" s="167"/>
      <c r="F37" s="167"/>
    </row>
    <row r="38" spans="4:6" s="147" customFormat="1">
      <c r="D38" s="167"/>
      <c r="E38" s="167"/>
      <c r="F38" s="167"/>
    </row>
    <row r="39" spans="4:6" s="147" customFormat="1">
      <c r="D39" s="167"/>
      <c r="E39" s="167"/>
      <c r="F39" s="167"/>
    </row>
    <row r="40" spans="4:6" s="147" customFormat="1">
      <c r="D40" s="167"/>
      <c r="E40" s="167"/>
      <c r="F40" s="167"/>
    </row>
    <row r="41" spans="4:6" s="147" customFormat="1">
      <c r="D41" s="167"/>
      <c r="E41" s="167"/>
      <c r="F41" s="167"/>
    </row>
    <row r="42" spans="4:6" s="147" customFormat="1">
      <c r="D42" s="167"/>
      <c r="E42" s="167"/>
      <c r="F42" s="167"/>
    </row>
    <row r="43" spans="4:6" s="147" customFormat="1">
      <c r="D43" s="167"/>
      <c r="E43" s="256"/>
      <c r="F43" s="167"/>
    </row>
    <row r="44" spans="4:6" s="147" customFormat="1"/>
    <row r="45" spans="4:6" s="147" customFormat="1"/>
  </sheetData>
  <mergeCells count="12">
    <mergeCell ref="A1:E1"/>
    <mergeCell ref="A2:B2"/>
    <mergeCell ref="A3:B3"/>
    <mergeCell ref="A4:B4"/>
    <mergeCell ref="C2:D2"/>
    <mergeCell ref="C3:D3"/>
    <mergeCell ref="C4:D4"/>
    <mergeCell ref="G2:S2"/>
    <mergeCell ref="G3:S3"/>
    <mergeCell ref="A9:C9"/>
    <mergeCell ref="A13:C13"/>
    <mergeCell ref="A18:C18"/>
  </mergeCells>
  <dataValidations xWindow="1093" yWindow="413" count="2">
    <dataValidation type="list" allowBlank="1" showInputMessage="1" showErrorMessage="1" sqref="E7:E18">
      <formula1>"Mức độ phù hợp của đề xuất so với OKR của công ty, Tỉ lệ % chi phí so với lợi ích có được từ đề xuất OKR "</formula1>
    </dataValidation>
    <dataValidation type="list" allowBlank="1" showInputMessage="1" showErrorMessage="1" sqref="F7:F8">
      <formula1>"Có, Không "</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4"/>
  <sheetViews>
    <sheetView workbookViewId="0">
      <selection activeCell="L9" sqref="L9"/>
    </sheetView>
  </sheetViews>
  <sheetFormatPr baseColWidth="10" defaultColWidth="11" defaultRowHeight="13" x14ac:dyDescent="0"/>
  <cols>
    <col min="1" max="1" width="11" style="279" customWidth="1"/>
    <col min="2" max="12" width="13.42578125" style="279" customWidth="1"/>
    <col min="13" max="16" width="10.28515625" style="279" customWidth="1"/>
    <col min="17" max="17" width="13.42578125" style="279" customWidth="1"/>
    <col min="18" max="18" width="19.7109375" style="279" customWidth="1"/>
    <col min="19" max="16384" width="11" style="279"/>
  </cols>
  <sheetData>
    <row r="1" spans="2:19" ht="68" customHeight="1">
      <c r="B1" s="528" t="s">
        <v>223</v>
      </c>
      <c r="C1" s="529"/>
      <c r="D1" s="529"/>
      <c r="E1" s="529"/>
      <c r="F1" s="529"/>
      <c r="G1" s="529"/>
      <c r="H1" s="529"/>
      <c r="I1" s="529"/>
      <c r="J1" s="529"/>
      <c r="K1" s="529"/>
      <c r="L1" s="529"/>
      <c r="M1" s="529"/>
      <c r="N1" s="529"/>
      <c r="O1" s="529"/>
      <c r="P1" s="529"/>
      <c r="Q1" s="529"/>
      <c r="R1" s="529"/>
    </row>
    <row r="3" spans="2:19" ht="16">
      <c r="B3" s="530" t="s">
        <v>95</v>
      </c>
      <c r="C3" s="530"/>
      <c r="D3" s="530"/>
      <c r="E3" s="530"/>
      <c r="F3" s="530"/>
      <c r="G3" s="530"/>
      <c r="H3" s="530"/>
      <c r="I3" s="530"/>
      <c r="J3" s="530"/>
      <c r="K3" s="530"/>
      <c r="L3" s="530"/>
      <c r="M3" s="530"/>
      <c r="N3" s="530"/>
      <c r="O3" s="530"/>
      <c r="P3" s="530"/>
      <c r="Q3" s="530"/>
      <c r="R3" s="530"/>
    </row>
    <row r="4" spans="2:19">
      <c r="B4" s="280"/>
      <c r="C4" s="280"/>
      <c r="D4" s="280"/>
      <c r="E4" s="280"/>
      <c r="F4" s="280"/>
      <c r="G4" s="280"/>
      <c r="H4" s="280"/>
      <c r="I4" s="280"/>
      <c r="J4" s="280"/>
      <c r="K4" s="280"/>
      <c r="L4" s="280"/>
      <c r="M4" s="280"/>
      <c r="N4" s="280"/>
      <c r="O4" s="280"/>
      <c r="P4" s="280"/>
      <c r="Q4" s="280"/>
      <c r="R4" s="280"/>
    </row>
    <row r="5" spans="2:19">
      <c r="B5" s="531"/>
      <c r="C5" s="531"/>
      <c r="D5" s="531"/>
      <c r="E5" s="531"/>
      <c r="F5" s="531"/>
      <c r="G5" s="531"/>
      <c r="H5" s="531"/>
      <c r="I5" s="531"/>
      <c r="J5" s="531"/>
      <c r="K5" s="531"/>
      <c r="L5" s="531"/>
      <c r="M5" s="531"/>
      <c r="N5" s="531"/>
      <c r="O5" s="531"/>
      <c r="P5" s="531"/>
      <c r="Q5" s="531"/>
      <c r="R5" s="531"/>
    </row>
    <row r="6" spans="2:19" ht="42.75" customHeight="1">
      <c r="B6" s="532"/>
      <c r="C6" s="532"/>
      <c r="D6" s="532"/>
      <c r="E6" s="532"/>
      <c r="F6" s="532"/>
      <c r="G6" s="532"/>
      <c r="H6" s="532"/>
      <c r="I6" s="532"/>
      <c r="J6" s="532"/>
      <c r="K6" s="532"/>
      <c r="L6" s="532"/>
      <c r="M6" s="532"/>
      <c r="N6" s="532"/>
      <c r="O6" s="532"/>
      <c r="P6" s="532"/>
      <c r="Q6" s="532"/>
      <c r="R6" s="532"/>
      <c r="S6" s="279" t="s">
        <v>35</v>
      </c>
    </row>
    <row r="8" spans="2:19" ht="110.25" customHeight="1" thickBot="1">
      <c r="B8" s="266" t="s">
        <v>48</v>
      </c>
      <c r="C8" s="267" t="s">
        <v>92</v>
      </c>
      <c r="D8" s="268" t="s">
        <v>89</v>
      </c>
      <c r="E8" s="268" t="s">
        <v>103</v>
      </c>
      <c r="F8" s="269" t="s">
        <v>93</v>
      </c>
      <c r="G8" s="270" t="s">
        <v>90</v>
      </c>
      <c r="H8" s="270" t="s">
        <v>109</v>
      </c>
      <c r="I8" s="271" t="s">
        <v>94</v>
      </c>
      <c r="J8" s="272" t="s">
        <v>91</v>
      </c>
      <c r="K8" s="272" t="s">
        <v>110</v>
      </c>
      <c r="L8" s="273" t="s">
        <v>97</v>
      </c>
      <c r="M8" s="281" t="s">
        <v>96</v>
      </c>
    </row>
    <row r="9" spans="2:19" ht="36" customHeight="1" thickTop="1" thickBot="1">
      <c r="B9" s="274" t="s">
        <v>114</v>
      </c>
      <c r="C9" s="261">
        <v>1</v>
      </c>
      <c r="D9" s="275">
        <f>'[1]Tổng kết đề xuất'!I9</f>
        <v>23460000</v>
      </c>
      <c r="E9" s="275">
        <f>'[1]Tổng kết đề xuất'!J9</f>
        <v>36000000</v>
      </c>
      <c r="F9" s="262"/>
      <c r="G9" s="276">
        <f>'[1]Tổng kết đề xuất'!L9</f>
        <v>0</v>
      </c>
      <c r="H9" s="276">
        <f>'[1]Tổng kết đề xuất'!M9</f>
        <v>0</v>
      </c>
      <c r="I9" s="263"/>
      <c r="J9" s="277">
        <f>'[1]Tổng kết đề xuất'!O9</f>
        <v>0</v>
      </c>
      <c r="K9" s="277">
        <f>'[1]Tổng kết đề xuất'!P9</f>
        <v>0</v>
      </c>
      <c r="L9" s="278" t="e">
        <f>C9*(D9/E9)+F9*(G9/H9)+I9*(J9/K9)</f>
        <v>#DIV/0!</v>
      </c>
      <c r="M9" s="281">
        <f t="shared" ref="M9:M20" si="0">(C9*E9)+(F9*H9)+(I9*K9)</f>
        <v>36000000</v>
      </c>
    </row>
    <row r="10" spans="2:19" ht="36" customHeight="1" thickTop="1" thickBot="1">
      <c r="B10" s="274" t="s">
        <v>115</v>
      </c>
      <c r="C10" s="261"/>
      <c r="D10" s="275"/>
      <c r="E10" s="275"/>
      <c r="F10" s="262"/>
      <c r="G10" s="276"/>
      <c r="H10" s="276"/>
      <c r="I10" s="263"/>
      <c r="J10" s="277"/>
      <c r="K10" s="277"/>
      <c r="L10" s="278"/>
      <c r="M10" s="281">
        <f t="shared" si="0"/>
        <v>0</v>
      </c>
    </row>
    <row r="11" spans="2:19" ht="36" customHeight="1" thickTop="1" thickBot="1">
      <c r="B11" s="274" t="s">
        <v>116</v>
      </c>
      <c r="C11" s="261"/>
      <c r="D11" s="275"/>
      <c r="E11" s="275"/>
      <c r="F11" s="262"/>
      <c r="G11" s="276"/>
      <c r="H11" s="276"/>
      <c r="I11" s="263"/>
      <c r="J11" s="277"/>
      <c r="K11" s="277"/>
      <c r="L11" s="278"/>
      <c r="M11" s="281">
        <f t="shared" si="0"/>
        <v>0</v>
      </c>
    </row>
    <row r="12" spans="2:19" ht="36" customHeight="1" thickTop="1" thickBot="1">
      <c r="B12" s="274"/>
      <c r="C12" s="261"/>
      <c r="D12" s="275"/>
      <c r="E12" s="275"/>
      <c r="F12" s="262"/>
      <c r="G12" s="276"/>
      <c r="H12" s="276"/>
      <c r="I12" s="263"/>
      <c r="J12" s="277"/>
      <c r="K12" s="277"/>
      <c r="L12" s="264"/>
      <c r="M12" s="281">
        <f t="shared" si="0"/>
        <v>0</v>
      </c>
    </row>
    <row r="13" spans="2:19" ht="36" customHeight="1" thickTop="1" thickBot="1">
      <c r="B13" s="274"/>
      <c r="C13" s="261"/>
      <c r="D13" s="275"/>
      <c r="E13" s="275"/>
      <c r="F13" s="262"/>
      <c r="G13" s="276"/>
      <c r="H13" s="276"/>
      <c r="I13" s="263"/>
      <c r="J13" s="277"/>
      <c r="K13" s="277"/>
      <c r="L13" s="264"/>
      <c r="M13" s="281">
        <f t="shared" si="0"/>
        <v>0</v>
      </c>
    </row>
    <row r="14" spans="2:19" ht="36" customHeight="1" thickTop="1" thickBot="1">
      <c r="B14" s="274"/>
      <c r="C14" s="261"/>
      <c r="D14" s="275"/>
      <c r="E14" s="275"/>
      <c r="F14" s="262"/>
      <c r="G14" s="276"/>
      <c r="H14" s="276"/>
      <c r="I14" s="263"/>
      <c r="J14" s="277"/>
      <c r="K14" s="277"/>
      <c r="L14" s="264"/>
      <c r="M14" s="281">
        <f t="shared" si="0"/>
        <v>0</v>
      </c>
    </row>
    <row r="15" spans="2:19" ht="18" thickTop="1" thickBot="1">
      <c r="B15" s="274"/>
      <c r="C15" s="261"/>
      <c r="D15" s="275"/>
      <c r="E15" s="275"/>
      <c r="F15" s="262"/>
      <c r="G15" s="276"/>
      <c r="H15" s="276"/>
      <c r="I15" s="263"/>
      <c r="J15" s="277"/>
      <c r="K15" s="277"/>
      <c r="L15" s="264"/>
      <c r="M15" s="281">
        <f t="shared" si="0"/>
        <v>0</v>
      </c>
    </row>
    <row r="16" spans="2:19" ht="18" thickTop="1" thickBot="1">
      <c r="B16" s="274"/>
      <c r="C16" s="261"/>
      <c r="D16" s="275"/>
      <c r="E16" s="275"/>
      <c r="F16" s="262"/>
      <c r="G16" s="276"/>
      <c r="H16" s="276"/>
      <c r="I16" s="263"/>
      <c r="J16" s="277"/>
      <c r="K16" s="277"/>
      <c r="L16" s="264"/>
      <c r="M16" s="281">
        <f t="shared" si="0"/>
        <v>0</v>
      </c>
    </row>
    <row r="17" spans="2:17" ht="18" thickTop="1" thickBot="1">
      <c r="B17" s="274"/>
      <c r="C17" s="261"/>
      <c r="D17" s="275"/>
      <c r="E17" s="275"/>
      <c r="F17" s="262"/>
      <c r="G17" s="276"/>
      <c r="H17" s="276"/>
      <c r="I17" s="263"/>
      <c r="J17" s="277"/>
      <c r="K17" s="277"/>
      <c r="L17" s="264"/>
      <c r="M17" s="281">
        <f t="shared" si="0"/>
        <v>0</v>
      </c>
    </row>
    <row r="18" spans="2:17" ht="18" thickTop="1" thickBot="1">
      <c r="B18" s="274"/>
      <c r="C18" s="261"/>
      <c r="D18" s="275"/>
      <c r="E18" s="275"/>
      <c r="F18" s="262"/>
      <c r="G18" s="276"/>
      <c r="H18" s="276"/>
      <c r="I18" s="263"/>
      <c r="J18" s="277"/>
      <c r="K18" s="277"/>
      <c r="L18" s="264"/>
      <c r="M18" s="281">
        <f t="shared" si="0"/>
        <v>0</v>
      </c>
    </row>
    <row r="19" spans="2:17" ht="18" thickTop="1" thickBot="1">
      <c r="B19" s="274"/>
      <c r="C19" s="282"/>
      <c r="D19" s="283"/>
      <c r="E19" s="283"/>
      <c r="F19" s="284"/>
      <c r="G19" s="285"/>
      <c r="H19" s="285"/>
      <c r="I19" s="286"/>
      <c r="J19" s="287"/>
      <c r="K19" s="287"/>
      <c r="L19" s="264"/>
      <c r="M19" s="281">
        <f t="shared" si="0"/>
        <v>0</v>
      </c>
    </row>
    <row r="20" spans="2:17" ht="18" thickTop="1" thickBot="1">
      <c r="B20" s="274"/>
      <c r="C20" s="282"/>
      <c r="D20" s="283"/>
      <c r="E20" s="283"/>
      <c r="F20" s="284"/>
      <c r="G20" s="285"/>
      <c r="H20" s="285"/>
      <c r="I20" s="286"/>
      <c r="J20" s="287"/>
      <c r="K20" s="287"/>
      <c r="L20" s="264"/>
      <c r="M20" s="281">
        <f t="shared" si="0"/>
        <v>0</v>
      </c>
    </row>
    <row r="21" spans="2:17" ht="16" thickTop="1">
      <c r="B21" s="533"/>
      <c r="C21" s="533"/>
      <c r="D21" s="533"/>
      <c r="E21" s="533"/>
      <c r="F21" s="533"/>
      <c r="G21" s="533"/>
      <c r="H21" s="533"/>
      <c r="I21" s="533"/>
      <c r="J21" s="533"/>
      <c r="K21" s="533"/>
      <c r="L21" s="533"/>
    </row>
    <row r="22" spans="2:17" ht="15">
      <c r="B22" s="288"/>
      <c r="C22" s="288"/>
      <c r="D22" s="288"/>
      <c r="E22" s="288"/>
      <c r="F22" s="288"/>
      <c r="G22" s="288"/>
      <c r="H22" s="288"/>
      <c r="I22" s="288"/>
      <c r="J22" s="288"/>
      <c r="K22" s="288"/>
      <c r="L22" s="288"/>
    </row>
    <row r="23" spans="2:17" ht="15">
      <c r="B23" s="288"/>
      <c r="C23" s="288"/>
      <c r="D23" s="288"/>
      <c r="E23" s="288"/>
      <c r="F23" s="288"/>
      <c r="G23" s="288"/>
      <c r="H23" s="288"/>
      <c r="I23" s="288"/>
      <c r="J23" s="288"/>
      <c r="K23" s="288"/>
      <c r="L23" s="288"/>
    </row>
    <row r="24" spans="2:17" ht="15">
      <c r="B24" s="288"/>
      <c r="C24" s="288"/>
      <c r="D24" s="288"/>
      <c r="E24" s="288"/>
      <c r="F24" s="288"/>
      <c r="G24" s="288"/>
      <c r="H24" s="288"/>
      <c r="I24" s="288"/>
      <c r="J24" s="288"/>
      <c r="K24" s="288"/>
      <c r="L24" s="288"/>
    </row>
    <row r="25" spans="2:17" ht="15">
      <c r="B25" s="288"/>
      <c r="C25" s="288"/>
      <c r="D25" s="288"/>
      <c r="E25" s="288"/>
      <c r="F25" s="288"/>
      <c r="G25" s="288"/>
      <c r="H25" s="288"/>
      <c r="I25" s="288"/>
      <c r="J25" s="288"/>
      <c r="K25" s="288"/>
      <c r="L25" s="288"/>
    </row>
    <row r="26" spans="2:17" ht="15">
      <c r="B26" s="288"/>
      <c r="C26" s="288"/>
      <c r="D26" s="288"/>
      <c r="E26" s="288"/>
      <c r="F26" s="288"/>
      <c r="G26" s="288"/>
      <c r="H26" s="288"/>
      <c r="I26" s="288"/>
      <c r="J26" s="288"/>
      <c r="K26" s="288"/>
      <c r="L26" s="288"/>
    </row>
    <row r="27" spans="2:17" ht="15">
      <c r="B27" s="288"/>
      <c r="C27" s="288"/>
      <c r="D27" s="288"/>
      <c r="E27" s="288"/>
      <c r="F27" s="288"/>
      <c r="G27" s="288"/>
      <c r="H27" s="288"/>
      <c r="I27" s="288"/>
      <c r="J27" s="288"/>
      <c r="K27" s="288"/>
      <c r="L27" s="288"/>
    </row>
    <row r="28" spans="2:17" ht="15">
      <c r="B28" s="288"/>
      <c r="C28" s="288"/>
      <c r="D28" s="288"/>
      <c r="E28" s="288"/>
      <c r="F28" s="288"/>
      <c r="G28" s="288"/>
      <c r="H28" s="288"/>
      <c r="I28" s="288"/>
      <c r="J28" s="288"/>
      <c r="K28" s="288"/>
      <c r="L28" s="288"/>
    </row>
    <row r="29" spans="2:17" ht="15">
      <c r="B29" s="288"/>
      <c r="C29" s="288"/>
      <c r="D29" s="288"/>
      <c r="E29" s="288"/>
      <c r="F29" s="288"/>
      <c r="G29" s="288"/>
      <c r="H29" s="288"/>
      <c r="I29" s="288"/>
      <c r="J29" s="288"/>
      <c r="K29" s="288"/>
      <c r="L29" s="288"/>
    </row>
    <row r="30" spans="2:17">
      <c r="B30" s="531"/>
      <c r="C30" s="531"/>
      <c r="D30" s="531"/>
      <c r="E30" s="531"/>
      <c r="F30" s="531"/>
      <c r="G30" s="531"/>
      <c r="H30" s="531"/>
      <c r="I30" s="531"/>
      <c r="J30" s="531"/>
      <c r="K30" s="531"/>
      <c r="L30" s="531"/>
      <c r="M30" s="531"/>
      <c r="N30" s="531"/>
      <c r="O30" s="531"/>
      <c r="P30" s="531"/>
      <c r="Q30" s="531"/>
    </row>
    <row r="31" spans="2:17">
      <c r="B31" s="532"/>
      <c r="C31" s="532"/>
      <c r="D31" s="532"/>
      <c r="E31" s="532"/>
      <c r="F31" s="532"/>
      <c r="G31" s="532"/>
      <c r="H31" s="532"/>
      <c r="I31" s="532"/>
      <c r="J31" s="532"/>
      <c r="K31" s="532"/>
      <c r="L31" s="532"/>
      <c r="M31" s="532"/>
      <c r="N31" s="532"/>
      <c r="O31" s="532"/>
      <c r="P31" s="532"/>
      <c r="Q31" s="532"/>
    </row>
    <row r="64" spans="2:5">
      <c r="B64" s="289"/>
      <c r="C64" s="289"/>
      <c r="D64" s="289"/>
      <c r="E64" s="289"/>
    </row>
  </sheetData>
  <mergeCells count="5">
    <mergeCell ref="B1:R1"/>
    <mergeCell ref="B3:R3"/>
    <mergeCell ref="B5:R6"/>
    <mergeCell ref="B21:L21"/>
    <mergeCell ref="B30:Q31"/>
  </mergeCells>
  <dataValidations count="1">
    <dataValidation type="list" allowBlank="1" showInputMessage="1" showErrorMessage="1" sqref="B9:B20">
      <formula1>"January,February,March,April,May,June,July,August,September,October,November,December"</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OKR proposal (1)</vt:lpstr>
      <vt:lpstr>OKR proposal (2)</vt:lpstr>
      <vt:lpstr>Proposals summary_EN</vt:lpstr>
      <vt:lpstr>Evaluation_EN</vt:lpstr>
      <vt:lpstr>Đề xuất OKR (1)</vt:lpstr>
      <vt:lpstr>Đề xuất OKR (2)</vt:lpstr>
      <vt:lpstr>Tổng kết đề xuất</vt:lpstr>
      <vt:lpstr>Đánh giá HQLV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Phuong  NM</cp:lastModifiedBy>
  <cp:lastPrinted>2019-07-01T03:34:34Z</cp:lastPrinted>
  <dcterms:created xsi:type="dcterms:W3CDTF">2019-06-27T19:01:29Z</dcterms:created>
  <dcterms:modified xsi:type="dcterms:W3CDTF">2019-11-01T07:18:00Z</dcterms:modified>
</cp:coreProperties>
</file>